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"/>
  </bookViews>
  <sheets>
    <sheet name="Общая сделала" sheetId="1" r:id="rId1"/>
    <sheet name="СВОДНАЯ СЕНТЯБРЬ, ОКТЯБР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</sheets>
  <definedNames/>
  <calcPr fullCalcOnLoad="1"/>
</workbook>
</file>

<file path=xl/sharedStrings.xml><?xml version="1.0" encoding="utf-8"?>
<sst xmlns="http://schemas.openxmlformats.org/spreadsheetml/2006/main" count="832" uniqueCount="365">
  <si>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</si>
  <si>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</si>
  <si>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</si>
  <si>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</si>
  <si>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</si>
  <si>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</si>
  <si>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</si>
  <si>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</si>
  <si>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</si>
  <si>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</si>
  <si>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</si>
  <si>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</si>
  <si>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</si>
  <si>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</si>
  <si>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</si>
  <si>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</si>
  <si>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</si>
  <si>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</si>
  <si>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</si>
  <si>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</si>
  <si>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</si>
  <si>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</si>
  <si>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</si>
  <si>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</si>
  <si>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</si>
  <si>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</si>
  <si>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</si>
  <si>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</si>
  <si>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</si>
  <si>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</si>
  <si>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</si>
  <si>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</si>
  <si>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</si>
  <si>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</si>
  <si>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</si>
  <si>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</si>
  <si>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</si>
  <si>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</si>
  <si>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</si>
  <si>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</si>
  <si>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</si>
  <si>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</si>
  <si>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</si>
  <si>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</si>
  <si>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</si>
  <si>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</si>
  <si>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</si>
  <si>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</si>
  <si>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</si>
  <si>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</si>
  <si>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</si>
  <si>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</si>
  <si>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</si>
  <si>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</si>
  <si>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</si>
  <si>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</si>
  <si>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</si>
  <si>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</si>
  <si>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</si>
  <si>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</si>
  <si>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</si>
  <si>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</si>
  <si>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</si>
  <si>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</si>
  <si>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</si>
  <si>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</si>
  <si>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</si>
  <si>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</si>
  <si>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</si>
  <si>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Сок яблочный (14.1/1)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</si>
  <si>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</si>
  <si>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</si>
  <si>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</si>
  <si>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</si>
  <si>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Фрукты (груша 15.2/1)</t>
  </si>
  <si>
    <t>86/77</t>
  </si>
  <si>
    <t>Плюшка сдобная (10.12/1)</t>
  </si>
  <si>
    <t>453/466</t>
  </si>
  <si>
    <t>Рис припущенный (8.9/2)</t>
  </si>
  <si>
    <t>Кефир</t>
  </si>
  <si>
    <t>255/354</t>
  </si>
  <si>
    <t>Компот из изюма (6.5)</t>
  </si>
  <si>
    <t>Пюре картофельное (8.4/2)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</si>
  <si>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</si>
  <si>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</si>
  <si>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</si>
  <si>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</si>
  <si>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</si>
  <si>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261/354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</si>
  <si>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</si>
  <si>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</si>
  <si>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</si>
  <si>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</si>
  <si>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</si>
  <si>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</si>
  <si>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</si>
  <si>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</si>
  <si>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</si>
  <si>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</si>
  <si>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</si>
  <si>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</si>
  <si>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</si>
  <si>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</si>
  <si>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</si>
  <si>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</si>
  <si>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</si>
  <si>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</si>
  <si>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</si>
  <si>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</si>
  <si>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</si>
  <si>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</si>
  <si>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</si>
  <si>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</si>
  <si>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</si>
  <si>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Жаркое по - домашнему (1.3/2)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</si>
  <si>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</si>
  <si>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</si>
  <si>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</si>
  <si>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</si>
  <si>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Омлет натуральный (9.1/4)</t>
  </si>
  <si>
    <t>Соус абрикосовый (4.15)</t>
  </si>
  <si>
    <t>Снежок</t>
  </si>
  <si>
    <t>Соус абрикосовый</t>
  </si>
  <si>
    <t>Соус черносмородиновый (4.14)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</si>
  <si>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</si>
  <si>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</si>
  <si>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</si>
  <si>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</si>
  <si>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</si>
  <si>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Фрукты (груша)</t>
  </si>
  <si>
    <t>Напиток из плодов шиповника</t>
  </si>
  <si>
    <t>Какао с молоком</t>
  </si>
  <si>
    <t>Полоска песочная</t>
  </si>
  <si>
    <t>Салат из моркови и яблок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</si>
  <si>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</si>
  <si>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</si>
  <si>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</si>
  <si>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</si>
  <si>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</si>
  <si>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Котлеты рубленые из птицы</t>
  </si>
  <si>
    <t>Фрукты (банан)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</si>
  <si>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</si>
  <si>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</si>
  <si>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</si>
  <si>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Тефтели рыбные тушеные в сметанном соусе</t>
  </si>
  <si>
    <t>Котлеты рыбные запеченые в сметанном соусе</t>
  </si>
  <si>
    <t>Суп с рыбными консервами (5.23)</t>
  </si>
  <si>
    <t>Фрукты (яблоко 15.1/7)</t>
  </si>
  <si>
    <t>80/70</t>
  </si>
  <si>
    <t>Биточки рубленые мясные (1.1)</t>
  </si>
  <si>
    <t>Полоска песочная (10.15)</t>
  </si>
  <si>
    <t>Салат из моркови и яблок (12.25)</t>
  </si>
  <si>
    <t>Напиток из плодов шиповника (6.23)</t>
  </si>
  <si>
    <t>Голубцы ленивые (1.13/2)</t>
  </si>
  <si>
    <t>Котлета рубленая мясная (1.1)</t>
  </si>
  <si>
    <t>Тефтели рыбные тушеные в сметанном соусе (2.3/1)</t>
  </si>
  <si>
    <t>Котлеты рубленые из птицы (3.6)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</si>
  <si>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</si>
  <si>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</si>
  <si>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</si>
  <si>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</si>
  <si>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</si>
  <si>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</si>
  <si>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</si>
  <si>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</si>
  <si>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Каша жидкая пшеничная (7.5)</t>
  </si>
  <si>
    <t>Крендель сахарный (10.16)</t>
  </si>
  <si>
    <t>Каша жидкая кукурузная на стерилизованном молоке (7.18/2)</t>
  </si>
  <si>
    <t>Каша жидкая пшенно-рисовая (7.16/1)</t>
  </si>
  <si>
    <t>Каша жидкая ячневая (7.4)</t>
  </si>
  <si>
    <t>Каша рассыпчатая гречневая (8.10)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</si>
  <si>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</si>
  <si>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</si>
  <si>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</si>
  <si>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</si>
  <si>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</si>
  <si>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</si>
  <si>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</si>
  <si>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</si>
  <si>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</si>
  <si>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</si>
  <si>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</si>
  <si>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</si>
  <si>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</si>
  <si>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</si>
  <si>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</si>
  <si>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</si>
  <si>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</si>
  <si>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</si>
  <si>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</si>
  <si>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</si>
  <si>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</si>
  <si>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</si>
  <si>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</si>
  <si>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</si>
  <si>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</si>
  <si>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</si>
  <si>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</si>
  <si>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</si>
  <si>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</si>
  <si>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</si>
  <si>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</si>
  <si>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Морковь с 1января</t>
  </si>
  <si>
    <t xml:space="preserve"> - Морковь с 1сентября</t>
  </si>
  <si>
    <t xml:space="preserve"> - лук репчатый</t>
  </si>
  <si>
    <t xml:space="preserve"> - капуста белокоч.</t>
  </si>
  <si>
    <t xml:space="preserve"> - свекла с 1января</t>
  </si>
  <si>
    <t xml:space="preserve"> - свекла с 1сентября</t>
  </si>
  <si>
    <t xml:space="preserve"> - редис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</si>
  <si>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</si>
  <si>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</si>
  <si>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</si>
  <si>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</si>
  <si>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</si>
  <si>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</si>
  <si>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</si>
  <si>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</si>
  <si>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</si>
  <si>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</si>
  <si>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</si>
  <si>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</si>
  <si>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</si>
  <si>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</si>
  <si>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</si>
  <si>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</si>
  <si>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</si>
  <si>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</si>
  <si>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</si>
  <si>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</si>
  <si>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</si>
  <si>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</si>
  <si>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</si>
  <si>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</si>
  <si>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</si>
  <si>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</si>
  <si>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</si>
  <si>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</si>
  <si>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</si>
  <si>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</si>
  <si>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</si>
  <si>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</si>
  <si>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</si>
  <si>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</si>
  <si>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</si>
  <si>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Фрукты (апельсин)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</si>
  <si>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</si>
  <si>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</si>
  <si>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</si>
  <si>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</si>
  <si>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</si>
  <si>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</si>
  <si>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Икра морковная (8.5/3)</t>
  </si>
  <si>
    <t>Салат из свеклы с сыром (12.51)</t>
  </si>
  <si>
    <t>Салат из свеклы (12.5)</t>
  </si>
  <si>
    <t>Рагу из овощей (8.15/3)</t>
  </si>
  <si>
    <t>137/348</t>
  </si>
  <si>
    <t>Мясо тушеное с овощами в соусе (1.10/2)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</si>
  <si>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</si>
  <si>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</si>
  <si>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</si>
  <si>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</si>
  <si>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</si>
  <si>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</si>
  <si>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</si>
  <si>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</si>
  <si>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</si>
  <si>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</si>
  <si>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</si>
  <si>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</si>
  <si>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</si>
  <si>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</si>
  <si>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</si>
  <si>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</si>
  <si>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</si>
  <si>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</si>
  <si>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</si>
  <si>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</si>
  <si>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</si>
  <si>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Хлеб ржаной (10.3/3)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</si>
  <si>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</si>
  <si>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</si>
  <si>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</si>
  <si>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</si>
  <si>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</si>
  <si>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</si>
  <si>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</si>
  <si>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</si>
  <si>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</si>
  <si>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</si>
  <si>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Суп картофельный на курином бульоне</t>
  </si>
  <si>
    <t>Макаронные изделия отварные 
с маслом (8.25/2)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</si>
  <si>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</si>
  <si>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</si>
  <si>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</si>
  <si>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</si>
  <si>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</si>
  <si>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на курином бульоне (5.34)</t>
  </si>
  <si>
    <t>Суп картофельный с бобовыми на мясном бульоне (5.19)</t>
  </si>
  <si>
    <t>Кондитерские из-я:</t>
  </si>
  <si>
    <t xml:space="preserve"> - укроп</t>
  </si>
  <si>
    <t>Укроп (16.3/3)</t>
  </si>
  <si>
    <t>Каша жидкая пшённая (7.6/1)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</si>
  <si>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</si>
  <si>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</si>
  <si>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</si>
  <si>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</si>
  <si>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</si>
  <si>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</si>
  <si>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Фрукты (апельсин 15.5/3)</t>
  </si>
  <si>
    <t>113/76</t>
  </si>
  <si>
    <t>Макаронные изделия отварные с маслом</t>
  </si>
  <si>
    <t>Укроп (на весь день)</t>
  </si>
  <si>
    <t>Каша жидкая пшённая</t>
  </si>
  <si>
    <t>Омлет натуральный</t>
  </si>
  <si>
    <t>Капуста тушёная</t>
  </si>
  <si>
    <t>Котлеты рыбные любительские с маслом сливочным</t>
  </si>
  <si>
    <t>Гренки из пшеничного хлеба (10.8/2)*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</si>
  <si>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</si>
  <si>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</si>
  <si>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</si>
  <si>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</si>
  <si>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Запеканка из печени с рисом (1.18)</t>
  </si>
  <si>
    <t>Фрикадельки из птицы (3.6)</t>
  </si>
  <si>
    <t>Капуста тушеная (8.6/4)</t>
  </si>
  <si>
    <t>Лершевник  с творогом (11.15)</t>
  </si>
  <si>
    <t>Фрикадельки из птицы</t>
  </si>
  <si>
    <t>Запеканка из печени</t>
  </si>
  <si>
    <t>Лапшевник из творога</t>
  </si>
  <si>
    <t>Салат из свеклы</t>
  </si>
  <si>
    <t>Яйцо вареное</t>
  </si>
  <si>
    <t>Яйцо вареное (9.5/1)</t>
  </si>
  <si>
    <t>Печенье (10.6/3)</t>
  </si>
  <si>
    <t>Мармелад (10.18/1)</t>
  </si>
  <si>
    <t xml:space="preserve"> 2021 (СЕНТЯБРЬ, ОКТЯБРЬ)</t>
  </si>
  <si>
    <t>ЯСЛИ (2021сентябрь, октябрь)</t>
  </si>
  <si>
    <t>Картофель с 01.09-31.10</t>
  </si>
  <si>
    <t xml:space="preserve">День 3 </t>
  </si>
  <si>
    <t xml:space="preserve">День 7 </t>
  </si>
  <si>
    <r>
      <t>Итого за десять дней (сентябрь, октябрь</t>
    </r>
    <r>
      <rPr>
        <b/>
        <i/>
        <sz val="12"/>
        <rFont val="Arial"/>
        <family val="2"/>
      </rPr>
      <t>)</t>
    </r>
  </si>
  <si>
    <t>Винегрет овощной (12.37)</t>
  </si>
  <si>
    <t>Салат овощной с яблоками и свеклой (12.56)</t>
  </si>
  <si>
    <t>Фрукты (мандарин 15.4)</t>
  </si>
  <si>
    <t>120/88</t>
  </si>
  <si>
    <t>Сырники из творога (11.10)</t>
  </si>
  <si>
    <t>Ватрушка с яблоком (10.17)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</si>
  <si>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</si>
  <si>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</si>
  <si>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</si>
  <si>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441/503</t>
  </si>
  <si>
    <t>Фрукты (банан 15.3)</t>
  </si>
  <si>
    <t>Салат из картофеля с зеленым горошком (12.19)</t>
  </si>
  <si>
    <t>Суп картофельный с клецками на мясном бульоне (5.16)</t>
  </si>
  <si>
    <t>80/48</t>
  </si>
  <si>
    <t>Фрукты (груша 15.2/2)</t>
  </si>
  <si>
    <t>97/87</t>
  </si>
  <si>
    <t>36,46+</t>
  </si>
  <si>
    <t>Винегрет овощной</t>
  </si>
  <si>
    <t>Салат овощной из свеклы с яблоками</t>
  </si>
  <si>
    <t>Сырники из творога</t>
  </si>
  <si>
    <t>Ватрушка с яблоками</t>
  </si>
  <si>
    <t>Салат из капусты</t>
  </si>
  <si>
    <t>Салат из картофеля с горошка зелёного консервированного</t>
  </si>
  <si>
    <t>Фрукты (мандарин)</t>
  </si>
  <si>
    <t>Суп картофельный с клецками на мясном бульоне</t>
  </si>
  <si>
    <t>Мандарин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</si>
</sst>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2" fillId="22" borderId="28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1" fillId="22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0" fontId="3" fillId="24" borderId="29" xfId="0" applyFont="1" applyFill="1" applyBorder="1" applyAlignment="1">
      <alignment vertical="center" wrapText="1"/>
    </xf>
    <xf numFmtId="9" fontId="2" fillId="0" borderId="34" xfId="0" applyNumberFormat="1" applyFont="1" applyBorder="1" applyAlignment="1">
      <alignment horizontal="center" vertical="center"/>
    </xf>
    <xf numFmtId="2" fontId="2" fillId="22" borderId="28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9" xfId="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vertical="center"/>
    </xf>
    <xf numFmtId="0" fontId="35" fillId="24" borderId="17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40" xfId="0" applyFill="1" applyBorder="1" applyAlignment="1">
      <alignment vertical="center"/>
    </xf>
    <xf numFmtId="0" fontId="31" fillId="24" borderId="41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8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9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2" fontId="39" fillId="24" borderId="19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9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7" xfId="0" applyNumberFormat="1" applyFont="1" applyFill="1" applyBorder="1" applyAlignment="1">
      <alignment vertical="center"/>
    </xf>
    <xf numFmtId="189" fontId="39" fillId="24" borderId="19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6" fillId="24" borderId="21" xfId="0" applyFont="1" applyFill="1" applyBorder="1" applyAlignment="1">
      <alignment vertical="center"/>
    </xf>
    <xf numFmtId="0" fontId="39" fillId="24" borderId="24" xfId="0" applyFont="1" applyFill="1" applyBorder="1" applyAlignment="1">
      <alignment vertical="center"/>
    </xf>
    <xf numFmtId="0" fontId="6" fillId="24" borderId="43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center"/>
    </xf>
    <xf numFmtId="2" fontId="40" fillId="24" borderId="19" xfId="0" applyNumberFormat="1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4" fillId="22" borderId="3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horizontal="center"/>
    </xf>
    <xf numFmtId="0" fontId="4" fillId="22" borderId="33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22" borderId="45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5" fillId="22" borderId="16" xfId="0" applyFont="1" applyFill="1" applyBorder="1" applyAlignment="1">
      <alignment/>
    </xf>
    <xf numFmtId="0" fontId="4" fillId="22" borderId="39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wrapText="1"/>
    </xf>
    <xf numFmtId="0" fontId="35" fillId="0" borderId="50" xfId="0" applyFont="1" applyBorder="1" applyAlignment="1">
      <alignment horizontal="center" wrapText="1"/>
    </xf>
    <xf numFmtId="0" fontId="35" fillId="0" borderId="56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9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7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9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3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22" borderId="47" xfId="0" applyFont="1" applyFill="1" applyBorder="1" applyAlignment="1">
      <alignment vertical="center"/>
    </xf>
    <xf numFmtId="0" fontId="4" fillId="22" borderId="60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vertical="center"/>
    </xf>
    <xf numFmtId="0" fontId="4" fillId="22" borderId="42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61" xfId="0" applyFont="1" applyFill="1" applyBorder="1" applyAlignment="1">
      <alignment vertical="center" wrapText="1"/>
    </xf>
    <xf numFmtId="0" fontId="4" fillId="22" borderId="28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2" fillId="22" borderId="60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9" fillId="0" borderId="14" xfId="0" applyFont="1" applyBorder="1" applyAlignment="1">
      <alignment horizontal="left" vertical="center" wrapText="1"/>
    </xf>
    <xf numFmtId="0" fontId="2" fillId="22" borderId="10" xfId="0" applyFont="1" applyFill="1" applyBorder="1" applyAlignment="1">
      <alignment horizontal="center"/>
    </xf>
    <xf numFmtId="9" fontId="2" fillId="22" borderId="33" xfId="0" applyNumberFormat="1" applyFont="1" applyFill="1" applyBorder="1" applyAlignment="1">
      <alignment horizontal="center"/>
    </xf>
    <xf numFmtId="2" fontId="4" fillId="22" borderId="33" xfId="0" applyNumberFormat="1" applyFont="1" applyFill="1" applyBorder="1" applyAlignment="1">
      <alignment horizontal="center" vertical="center"/>
    </xf>
    <xf numFmtId="0" fontId="4" fillId="22" borderId="45" xfId="0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2" borderId="50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vertical="center"/>
    </xf>
    <xf numFmtId="2" fontId="2" fillId="22" borderId="60" xfId="0" applyNumberFormat="1" applyFont="1" applyFill="1" applyBorder="1" applyAlignment="1">
      <alignment horizontal="center" vertical="center"/>
    </xf>
    <xf numFmtId="0" fontId="44" fillId="22" borderId="60" xfId="0" applyFont="1" applyFill="1" applyBorder="1" applyAlignment="1">
      <alignment vertical="center"/>
    </xf>
    <xf numFmtId="189" fontId="2" fillId="22" borderId="6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3" fillId="0" borderId="40" xfId="0" applyFont="1" applyBorder="1" applyAlignment="1">
      <alignment/>
    </xf>
    <xf numFmtId="0" fontId="35" fillId="0" borderId="40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2" fontId="40" fillId="24" borderId="17" xfId="0" applyNumberFormat="1" applyFont="1" applyFill="1" applyBorder="1" applyAlignment="1">
      <alignment vertical="center"/>
    </xf>
    <xf numFmtId="189" fontId="40" fillId="24" borderId="19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9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9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9" xfId="0" applyNumberFormat="1" applyFont="1" applyFill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1" fontId="2" fillId="0" borderId="34" xfId="0" applyNumberFormat="1" applyFont="1" applyBorder="1" applyAlignment="1">
      <alignment horizontal="center" vertical="center"/>
    </xf>
    <xf numFmtId="189" fontId="4" fillId="0" borderId="22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22" borderId="20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49" fillId="0" borderId="64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38" xfId="0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31" fillId="0" borderId="51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" fillId="24" borderId="55" xfId="0" applyFont="1" applyFill="1" applyBorder="1" applyAlignment="1">
      <alignment horizontal="left" vertical="center"/>
    </xf>
    <xf numFmtId="0" fontId="3" fillId="24" borderId="63" xfId="0" applyFont="1" applyFill="1" applyBorder="1" applyAlignment="1">
      <alignment horizontal="left" vertical="center"/>
    </xf>
    <xf numFmtId="0" fontId="3" fillId="24" borderId="46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3" fontId="6" fillId="24" borderId="15" xfId="0" applyNumberFormat="1" applyFont="1" applyFill="1" applyBorder="1" applyAlignment="1">
      <alignment horizontal="center" vertical="center"/>
    </xf>
    <xf numFmtId="3" fontId="6" fillId="24" borderId="33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18" xfId="0" applyNumberFormat="1" applyFont="1" applyFill="1" applyBorder="1" applyAlignment="1">
      <alignment horizontal="center" vertical="center"/>
    </xf>
    <xf numFmtId="3" fontId="38" fillId="24" borderId="45" xfId="0" applyNumberFormat="1" applyFont="1" applyFill="1" applyBorder="1" applyAlignment="1">
      <alignment horizontal="center" vertical="center"/>
    </xf>
    <xf numFmtId="3" fontId="38" fillId="24" borderId="16" xfId="0" applyNumberFormat="1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42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6" borderId="52" xfId="0" applyFont="1" applyFill="1" applyBorder="1" applyAlignment="1">
      <alignment horizontal="center" vertical="center"/>
    </xf>
    <xf numFmtId="0" fontId="3" fillId="26" borderId="5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7" borderId="40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6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zoomScalePageLayoutView="0" workbookViewId="0" topLeftCell="A31">
      <selection activeCell="B61" sqref="B61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58"/>
      <c r="B1" s="159"/>
      <c r="C1" s="160" t="s">
        <v>34</v>
      </c>
      <c r="D1" s="324" t="s">
        <v>333</v>
      </c>
      <c r="E1" s="325"/>
    </row>
    <row r="2" spans="1:5" ht="0.75" customHeight="1" thickBot="1">
      <c r="A2" s="161"/>
      <c r="B2" s="162"/>
      <c r="C2" s="162"/>
      <c r="D2" s="162"/>
      <c r="E2" s="163"/>
    </row>
    <row r="3" spans="1:5" ht="12.75">
      <c r="A3" s="164" t="s">
        <v>35</v>
      </c>
      <c r="B3" s="165" t="s">
        <v>36</v>
      </c>
      <c r="C3" s="165" t="s">
        <v>37</v>
      </c>
      <c r="D3" s="165" t="s">
        <v>38</v>
      </c>
      <c r="E3" s="166" t="s">
        <v>39</v>
      </c>
    </row>
    <row r="4" spans="1:5" ht="13.5" thickBot="1">
      <c r="A4" s="167" t="s">
        <v>40</v>
      </c>
      <c r="B4" s="168" t="s">
        <v>40</v>
      </c>
      <c r="C4" s="168" t="s">
        <v>40</v>
      </c>
      <c r="D4" s="168" t="s">
        <v>40</v>
      </c>
      <c r="E4" s="169" t="s">
        <v>40</v>
      </c>
    </row>
    <row r="5" spans="1:5" ht="13.5" thickBot="1">
      <c r="A5" s="326" t="s">
        <v>41</v>
      </c>
      <c r="B5" s="327"/>
      <c r="C5" s="327"/>
      <c r="D5" s="327"/>
      <c r="E5" s="328"/>
    </row>
    <row r="6" spans="1:5" ht="29.25" customHeight="1">
      <c r="A6" s="172" t="s">
        <v>313</v>
      </c>
      <c r="B6" s="171" t="s">
        <v>312</v>
      </c>
      <c r="C6" s="172" t="s">
        <v>313</v>
      </c>
      <c r="D6" s="171" t="s">
        <v>160</v>
      </c>
      <c r="E6" s="173" t="s">
        <v>87</v>
      </c>
    </row>
    <row r="7" spans="1:5" ht="14.25" customHeight="1">
      <c r="A7" s="174" t="s">
        <v>46</v>
      </c>
      <c r="B7" s="175" t="s">
        <v>63</v>
      </c>
      <c r="C7" s="175" t="s">
        <v>63</v>
      </c>
      <c r="D7" s="175" t="s">
        <v>63</v>
      </c>
      <c r="E7" s="176" t="s">
        <v>46</v>
      </c>
    </row>
    <row r="8" spans="1:5" ht="14.25" customHeight="1">
      <c r="A8" s="177" t="s">
        <v>47</v>
      </c>
      <c r="B8" s="175" t="s">
        <v>127</v>
      </c>
      <c r="C8" s="178" t="s">
        <v>131</v>
      </c>
      <c r="D8" s="179" t="s">
        <v>99</v>
      </c>
      <c r="E8" s="176" t="s">
        <v>127</v>
      </c>
    </row>
    <row r="9" spans="1:5" ht="13.5" thickBot="1">
      <c r="A9" s="177"/>
      <c r="B9" s="168"/>
      <c r="C9" s="181"/>
      <c r="D9" s="182"/>
      <c r="E9" s="169" t="s">
        <v>329</v>
      </c>
    </row>
    <row r="10" spans="1:5" ht="15.75" customHeight="1" thickBot="1">
      <c r="A10" s="321" t="s">
        <v>283</v>
      </c>
      <c r="B10" s="322"/>
      <c r="C10" s="322"/>
      <c r="D10" s="322"/>
      <c r="E10" s="323"/>
    </row>
    <row r="11" spans="1:5" ht="12.75">
      <c r="A11" s="184" t="s">
        <v>126</v>
      </c>
      <c r="B11" s="185" t="s">
        <v>129</v>
      </c>
      <c r="C11" s="186" t="s">
        <v>362</v>
      </c>
      <c r="D11" s="185" t="s">
        <v>129</v>
      </c>
      <c r="E11" s="187" t="s">
        <v>140</v>
      </c>
    </row>
    <row r="12" spans="1:5" ht="13.5" thickBot="1">
      <c r="A12" s="180" t="s">
        <v>48</v>
      </c>
      <c r="B12" s="188" t="s">
        <v>48</v>
      </c>
      <c r="C12" s="189" t="s">
        <v>48</v>
      </c>
      <c r="D12" s="190" t="s">
        <v>48</v>
      </c>
      <c r="E12" s="191" t="s">
        <v>48</v>
      </c>
    </row>
    <row r="13" spans="1:5" ht="13.5" thickBot="1">
      <c r="A13" s="326" t="s">
        <v>42</v>
      </c>
      <c r="B13" s="327"/>
      <c r="C13" s="327"/>
      <c r="D13" s="327"/>
      <c r="E13" s="328"/>
    </row>
    <row r="14" spans="1:5" ht="30" customHeight="1">
      <c r="A14" s="170" t="s">
        <v>284</v>
      </c>
      <c r="B14" s="171" t="s">
        <v>241</v>
      </c>
      <c r="C14" s="313" t="s">
        <v>328</v>
      </c>
      <c r="D14" s="171" t="s">
        <v>242</v>
      </c>
      <c r="E14" s="173" t="s">
        <v>243</v>
      </c>
    </row>
    <row r="15" spans="1:5" ht="43.5" customHeight="1">
      <c r="A15" s="193" t="s">
        <v>138</v>
      </c>
      <c r="B15" s="179" t="s">
        <v>94</v>
      </c>
      <c r="C15" s="179" t="s">
        <v>289</v>
      </c>
      <c r="D15" s="179" t="s">
        <v>128</v>
      </c>
      <c r="E15" s="192" t="s">
        <v>124</v>
      </c>
    </row>
    <row r="16" spans="1:5" ht="12.75">
      <c r="A16" s="193" t="s">
        <v>97</v>
      </c>
      <c r="B16" s="306" t="s">
        <v>286</v>
      </c>
      <c r="C16" s="179" t="s">
        <v>325</v>
      </c>
      <c r="D16" s="179" t="s">
        <v>326</v>
      </c>
      <c r="E16" s="192" t="s">
        <v>61</v>
      </c>
    </row>
    <row r="17" spans="1:5" ht="25.5">
      <c r="A17" s="202" t="s">
        <v>125</v>
      </c>
      <c r="B17" s="179" t="s">
        <v>310</v>
      </c>
      <c r="C17" s="295" t="s">
        <v>53</v>
      </c>
      <c r="D17" s="179" t="s">
        <v>85</v>
      </c>
      <c r="E17" s="192" t="s">
        <v>130</v>
      </c>
    </row>
    <row r="18" spans="1:5" ht="15.75" customHeight="1">
      <c r="A18" s="177" t="s">
        <v>238</v>
      </c>
      <c r="B18" s="175" t="s">
        <v>60</v>
      </c>
      <c r="C18" s="295" t="s">
        <v>57</v>
      </c>
      <c r="D18" s="179" t="s">
        <v>238</v>
      </c>
      <c r="E18" s="296" t="s">
        <v>49</v>
      </c>
    </row>
    <row r="19" spans="1:5" ht="15" customHeight="1">
      <c r="A19" s="174" t="s">
        <v>49</v>
      </c>
      <c r="B19" s="307" t="s">
        <v>49</v>
      </c>
      <c r="C19" s="178" t="s">
        <v>49</v>
      </c>
      <c r="D19" s="175" t="s">
        <v>49</v>
      </c>
      <c r="E19" s="296" t="s">
        <v>50</v>
      </c>
    </row>
    <row r="20" spans="1:5" ht="14.25" customHeight="1" thickBot="1">
      <c r="A20" s="167" t="s">
        <v>50</v>
      </c>
      <c r="B20" s="181" t="s">
        <v>50</v>
      </c>
      <c r="C20" s="168" t="s">
        <v>50</v>
      </c>
      <c r="D20" s="168" t="s">
        <v>50</v>
      </c>
      <c r="E20" s="70"/>
    </row>
    <row r="21" spans="1:5" ht="13.5" thickBot="1">
      <c r="A21" s="326" t="s">
        <v>43</v>
      </c>
      <c r="B21" s="327"/>
      <c r="C21" s="327"/>
      <c r="D21" s="327"/>
      <c r="E21" s="328"/>
    </row>
    <row r="22" spans="1:5" ht="12.75">
      <c r="A22" s="195" t="s">
        <v>79</v>
      </c>
      <c r="B22" s="196" t="s">
        <v>121</v>
      </c>
      <c r="C22" s="196" t="s">
        <v>54</v>
      </c>
      <c r="D22" s="185" t="s">
        <v>79</v>
      </c>
      <c r="E22" s="197" t="s">
        <v>121</v>
      </c>
    </row>
    <row r="23" spans="1:5" ht="12.75">
      <c r="A23" s="174" t="s">
        <v>261</v>
      </c>
      <c r="B23" s="175" t="s">
        <v>55</v>
      </c>
      <c r="C23" s="175" t="s">
        <v>132</v>
      </c>
      <c r="D23" s="175" t="s">
        <v>359</v>
      </c>
      <c r="E23" s="176" t="s">
        <v>51</v>
      </c>
    </row>
    <row r="24" spans="1:5" ht="13.5" thickBot="1">
      <c r="A24" s="198"/>
      <c r="B24" s="168"/>
      <c r="C24" s="181"/>
      <c r="D24" s="168"/>
      <c r="E24" s="169"/>
    </row>
    <row r="25" spans="1:5" ht="13.5" thickBot="1">
      <c r="A25" s="326" t="s">
        <v>44</v>
      </c>
      <c r="B25" s="327"/>
      <c r="C25" s="327"/>
      <c r="D25" s="327"/>
      <c r="E25" s="328"/>
    </row>
    <row r="26" spans="1:5" ht="30">
      <c r="A26" s="308" t="s">
        <v>356</v>
      </c>
      <c r="B26" s="40" t="s">
        <v>357</v>
      </c>
      <c r="C26" s="172" t="s">
        <v>133</v>
      </c>
      <c r="D26" s="308" t="s">
        <v>360</v>
      </c>
      <c r="E26" s="173" t="s">
        <v>361</v>
      </c>
    </row>
    <row r="27" spans="1:5" ht="27" customHeight="1">
      <c r="A27" s="177" t="s">
        <v>285</v>
      </c>
      <c r="B27" s="200" t="s">
        <v>100</v>
      </c>
      <c r="C27" s="179" t="s">
        <v>358</v>
      </c>
      <c r="D27" s="179" t="s">
        <v>145</v>
      </c>
      <c r="E27" s="176" t="s">
        <v>134</v>
      </c>
    </row>
    <row r="28" spans="1:5" ht="12.75">
      <c r="A28" s="295" t="s">
        <v>53</v>
      </c>
      <c r="B28" s="179" t="s">
        <v>56</v>
      </c>
      <c r="C28" s="179" t="s">
        <v>135</v>
      </c>
      <c r="D28" s="201" t="s">
        <v>59</v>
      </c>
      <c r="E28" s="192" t="s">
        <v>136</v>
      </c>
    </row>
    <row r="29" spans="1:5" ht="12.75">
      <c r="A29" s="193" t="s">
        <v>52</v>
      </c>
      <c r="B29" s="175" t="s">
        <v>85</v>
      </c>
      <c r="C29" s="194" t="s">
        <v>52</v>
      </c>
      <c r="D29" s="175" t="s">
        <v>47</v>
      </c>
      <c r="E29" s="176" t="s">
        <v>52</v>
      </c>
    </row>
    <row r="30" spans="1:5" ht="12.75">
      <c r="A30" s="202" t="s">
        <v>49</v>
      </c>
      <c r="B30" s="175" t="s">
        <v>52</v>
      </c>
      <c r="C30" s="175" t="s">
        <v>287</v>
      </c>
      <c r="D30" s="175" t="s">
        <v>49</v>
      </c>
      <c r="E30" s="176" t="s">
        <v>49</v>
      </c>
    </row>
    <row r="31" spans="1:5" ht="15.75" customHeight="1">
      <c r="A31" s="174" t="s">
        <v>50</v>
      </c>
      <c r="B31" s="175" t="s">
        <v>240</v>
      </c>
      <c r="C31" s="311" t="s">
        <v>239</v>
      </c>
      <c r="D31" s="175" t="s">
        <v>50</v>
      </c>
      <c r="E31" s="176" t="s">
        <v>50</v>
      </c>
    </row>
    <row r="32" spans="1:5" ht="15.75" customHeight="1">
      <c r="A32" s="310" t="s">
        <v>239</v>
      </c>
      <c r="B32" s="310" t="s">
        <v>239</v>
      </c>
      <c r="C32" s="179" t="s">
        <v>311</v>
      </c>
      <c r="D32" s="200" t="s">
        <v>311</v>
      </c>
      <c r="E32" s="312" t="s">
        <v>239</v>
      </c>
    </row>
    <row r="33" spans="1:5" ht="16.5" customHeight="1" thickBot="1">
      <c r="A33" s="182" t="s">
        <v>311</v>
      </c>
      <c r="B33" s="182" t="s">
        <v>311</v>
      </c>
      <c r="C33" s="190"/>
      <c r="D33" s="190"/>
      <c r="E33" s="203" t="s">
        <v>311</v>
      </c>
    </row>
    <row r="34" spans="1:5" ht="16.5" customHeight="1">
      <c r="A34" s="204"/>
      <c r="B34" s="204"/>
      <c r="C34" s="204"/>
      <c r="D34" s="204"/>
      <c r="E34" s="204"/>
    </row>
    <row r="35" spans="1:5" ht="16.5" customHeight="1" thickBot="1">
      <c r="A35" s="204"/>
      <c r="B35" s="204"/>
      <c r="C35" s="204"/>
      <c r="D35" s="204"/>
      <c r="E35" s="204"/>
    </row>
    <row r="36" spans="1:5" ht="14.25" thickBot="1">
      <c r="A36" s="205"/>
      <c r="B36" s="206"/>
      <c r="C36" s="183" t="s">
        <v>45</v>
      </c>
      <c r="D36" s="324" t="s">
        <v>333</v>
      </c>
      <c r="E36" s="325"/>
    </row>
    <row r="37" spans="1:5" ht="13.5" thickBot="1">
      <c r="A37" s="207" t="s">
        <v>35</v>
      </c>
      <c r="B37" s="208" t="s">
        <v>36</v>
      </c>
      <c r="C37" s="208" t="s">
        <v>37</v>
      </c>
      <c r="D37" s="208" t="s">
        <v>38</v>
      </c>
      <c r="E37" s="209" t="s">
        <v>39</v>
      </c>
    </row>
    <row r="38" spans="1:5" ht="13.5" thickBot="1">
      <c r="A38" s="210" t="s">
        <v>40</v>
      </c>
      <c r="B38" s="211" t="s">
        <v>40</v>
      </c>
      <c r="C38" s="211" t="s">
        <v>40</v>
      </c>
      <c r="D38" s="211" t="s">
        <v>40</v>
      </c>
      <c r="E38" s="212" t="s">
        <v>40</v>
      </c>
    </row>
    <row r="39" spans="1:5" ht="13.5" thickBot="1">
      <c r="A39" s="318" t="s">
        <v>41</v>
      </c>
      <c r="B39" s="319"/>
      <c r="C39" s="319"/>
      <c r="D39" s="319"/>
      <c r="E39" s="320"/>
    </row>
    <row r="40" spans="1:5" ht="25.5">
      <c r="A40" s="170" t="s">
        <v>162</v>
      </c>
      <c r="B40" s="171" t="s">
        <v>62</v>
      </c>
      <c r="C40" s="172" t="s">
        <v>313</v>
      </c>
      <c r="D40" s="171" t="s">
        <v>163</v>
      </c>
      <c r="E40" s="173" t="s">
        <v>164</v>
      </c>
    </row>
    <row r="41" spans="1:5" ht="16.5" customHeight="1">
      <c r="A41" s="177" t="s">
        <v>46</v>
      </c>
      <c r="B41" s="179" t="s">
        <v>63</v>
      </c>
      <c r="C41" s="201" t="s">
        <v>63</v>
      </c>
      <c r="D41" s="179" t="s">
        <v>46</v>
      </c>
      <c r="E41" s="192" t="s">
        <v>46</v>
      </c>
    </row>
    <row r="42" spans="1:5" ht="12.75">
      <c r="A42" s="174" t="s">
        <v>47</v>
      </c>
      <c r="B42" s="175" t="s">
        <v>127</v>
      </c>
      <c r="C42" s="178" t="s">
        <v>131</v>
      </c>
      <c r="D42" s="175" t="s">
        <v>52</v>
      </c>
      <c r="E42" s="176" t="s">
        <v>127</v>
      </c>
    </row>
    <row r="43" spans="1:5" ht="13.5" thickBot="1">
      <c r="A43" s="167" t="s">
        <v>329</v>
      </c>
      <c r="B43" s="168"/>
      <c r="C43" s="168"/>
      <c r="D43" s="168"/>
      <c r="E43" s="169"/>
    </row>
    <row r="44" spans="1:5" ht="13.5" thickBot="1">
      <c r="A44" s="321" t="s">
        <v>283</v>
      </c>
      <c r="B44" s="322"/>
      <c r="C44" s="322"/>
      <c r="D44" s="322"/>
      <c r="E44" s="323"/>
    </row>
    <row r="45" spans="1:5" ht="12.75">
      <c r="A45" s="271" t="s">
        <v>126</v>
      </c>
      <c r="B45" s="196" t="s">
        <v>129</v>
      </c>
      <c r="C45" s="196" t="s">
        <v>140</v>
      </c>
      <c r="D45" s="196" t="s">
        <v>129</v>
      </c>
      <c r="E45" s="173" t="s">
        <v>244</v>
      </c>
    </row>
    <row r="46" spans="1:5" ht="13.5" thickBot="1">
      <c r="A46" s="180" t="s">
        <v>48</v>
      </c>
      <c r="B46" s="188" t="s">
        <v>48</v>
      </c>
      <c r="C46" s="189" t="s">
        <v>48</v>
      </c>
      <c r="D46" s="190" t="s">
        <v>48</v>
      </c>
      <c r="E46" s="191" t="s">
        <v>48</v>
      </c>
    </row>
    <row r="47" spans="1:5" ht="13.5" thickBot="1">
      <c r="A47" s="315" t="s">
        <v>42</v>
      </c>
      <c r="B47" s="316"/>
      <c r="C47" s="316"/>
      <c r="D47" s="316"/>
      <c r="E47" s="317"/>
    </row>
    <row r="48" spans="1:5" ht="27.75" customHeight="1">
      <c r="A48" s="199" t="s">
        <v>284</v>
      </c>
      <c r="B48" s="171" t="s">
        <v>356</v>
      </c>
      <c r="C48" s="171" t="s">
        <v>241</v>
      </c>
      <c r="D48" s="171" t="s">
        <v>242</v>
      </c>
      <c r="E48" s="314" t="s">
        <v>360</v>
      </c>
    </row>
    <row r="49" spans="1:5" ht="33" customHeight="1">
      <c r="A49" s="177" t="s">
        <v>363</v>
      </c>
      <c r="B49" s="179" t="s">
        <v>137</v>
      </c>
      <c r="C49" s="179" t="s">
        <v>83</v>
      </c>
      <c r="D49" s="179" t="s">
        <v>58</v>
      </c>
      <c r="E49" s="192" t="s">
        <v>124</v>
      </c>
    </row>
    <row r="50" spans="1:5" ht="16.5" customHeight="1">
      <c r="A50" s="177" t="s">
        <v>327</v>
      </c>
      <c r="B50" s="179" t="s">
        <v>103</v>
      </c>
      <c r="C50" s="179" t="s">
        <v>139</v>
      </c>
      <c r="D50" s="179" t="s">
        <v>326</v>
      </c>
      <c r="E50" s="192" t="s">
        <v>65</v>
      </c>
    </row>
    <row r="51" spans="1:5" ht="29.25" customHeight="1">
      <c r="A51" s="174" t="s">
        <v>125</v>
      </c>
      <c r="B51" s="179" t="s">
        <v>56</v>
      </c>
      <c r="C51" s="175" t="s">
        <v>66</v>
      </c>
      <c r="D51" s="179" t="s">
        <v>85</v>
      </c>
      <c r="E51" s="176" t="s">
        <v>102</v>
      </c>
    </row>
    <row r="52" spans="1:5" ht="15.75" customHeight="1">
      <c r="A52" s="177" t="s">
        <v>238</v>
      </c>
      <c r="B52" s="201" t="s">
        <v>130</v>
      </c>
      <c r="C52" s="175" t="s">
        <v>57</v>
      </c>
      <c r="D52" s="179" t="s">
        <v>60</v>
      </c>
      <c r="E52" s="176" t="s">
        <v>136</v>
      </c>
    </row>
    <row r="53" spans="1:5" ht="12.75">
      <c r="A53" s="174" t="s">
        <v>49</v>
      </c>
      <c r="B53" s="175" t="s">
        <v>49</v>
      </c>
      <c r="C53" s="175" t="s">
        <v>49</v>
      </c>
      <c r="D53" s="175" t="s">
        <v>49</v>
      </c>
      <c r="E53" s="192" t="s">
        <v>238</v>
      </c>
    </row>
    <row r="54" spans="1:5" ht="15" customHeight="1" thickBot="1">
      <c r="A54" s="167" t="s">
        <v>50</v>
      </c>
      <c r="B54" s="168" t="s">
        <v>50</v>
      </c>
      <c r="C54" s="168" t="s">
        <v>50</v>
      </c>
      <c r="D54" s="168" t="s">
        <v>50</v>
      </c>
      <c r="E54" s="169" t="s">
        <v>240</v>
      </c>
    </row>
    <row r="55" spans="1:5" ht="13.5" thickBot="1">
      <c r="A55" s="315" t="s">
        <v>43</v>
      </c>
      <c r="B55" s="316"/>
      <c r="C55" s="316"/>
      <c r="D55" s="316"/>
      <c r="E55" s="317"/>
    </row>
    <row r="56" spans="1:5" ht="14.25" customHeight="1">
      <c r="A56" s="195" t="s">
        <v>79</v>
      </c>
      <c r="B56" s="196" t="s">
        <v>121</v>
      </c>
      <c r="C56" s="196" t="s">
        <v>54</v>
      </c>
      <c r="D56" s="171" t="s">
        <v>79</v>
      </c>
      <c r="E56" s="197" t="s">
        <v>121</v>
      </c>
    </row>
    <row r="57" spans="1:5" ht="16.5" customHeight="1">
      <c r="A57" s="272" t="s">
        <v>282</v>
      </c>
      <c r="B57" s="215" t="s">
        <v>55</v>
      </c>
      <c r="C57" s="175" t="s">
        <v>132</v>
      </c>
      <c r="D57" s="175" t="s">
        <v>161</v>
      </c>
      <c r="E57" s="273" t="s">
        <v>282</v>
      </c>
    </row>
    <row r="58" spans="1:5" ht="16.5" customHeight="1" thickBot="1">
      <c r="A58" s="213" t="s">
        <v>262</v>
      </c>
      <c r="B58" s="214"/>
      <c r="C58" s="214"/>
      <c r="D58" s="182"/>
      <c r="E58" s="203"/>
    </row>
    <row r="59" spans="1:5" ht="17.25" customHeight="1" thickBot="1">
      <c r="A59" s="315" t="s">
        <v>44</v>
      </c>
      <c r="B59" s="316"/>
      <c r="C59" s="316"/>
      <c r="D59" s="316"/>
      <c r="E59" s="317"/>
    </row>
    <row r="60" spans="1:5" ht="31.5" customHeight="1">
      <c r="A60" s="170" t="s">
        <v>328</v>
      </c>
      <c r="B60" s="313" t="s">
        <v>360</v>
      </c>
      <c r="C60" s="171" t="s">
        <v>133</v>
      </c>
      <c r="D60" s="297"/>
      <c r="E60" s="173" t="s">
        <v>361</v>
      </c>
    </row>
    <row r="61" spans="1:5" ht="29.25" customHeight="1">
      <c r="A61" s="309" t="s">
        <v>141</v>
      </c>
      <c r="B61" s="179" t="s">
        <v>144</v>
      </c>
      <c r="C61" s="179" t="s">
        <v>64</v>
      </c>
      <c r="D61" s="179" t="s">
        <v>315</v>
      </c>
      <c r="E61" s="192" t="s">
        <v>142</v>
      </c>
    </row>
    <row r="62" spans="1:5" ht="25.5">
      <c r="A62" s="177" t="s">
        <v>314</v>
      </c>
      <c r="B62" s="175" t="s">
        <v>59</v>
      </c>
      <c r="C62" s="179" t="s">
        <v>122</v>
      </c>
      <c r="D62" s="179" t="s">
        <v>143</v>
      </c>
      <c r="E62" s="192" t="s">
        <v>52</v>
      </c>
    </row>
    <row r="63" spans="1:5" ht="12.75">
      <c r="A63" s="177" t="s">
        <v>52</v>
      </c>
      <c r="B63" s="179" t="s">
        <v>47</v>
      </c>
      <c r="C63" s="179" t="s">
        <v>52</v>
      </c>
      <c r="D63" s="175" t="s">
        <v>47</v>
      </c>
      <c r="E63" s="176" t="s">
        <v>49</v>
      </c>
    </row>
    <row r="64" spans="1:5" ht="12.75">
      <c r="A64" s="177" t="s">
        <v>49</v>
      </c>
      <c r="B64" s="175" t="s">
        <v>49</v>
      </c>
      <c r="C64" s="175" t="s">
        <v>287</v>
      </c>
      <c r="D64" s="175" t="s">
        <v>49</v>
      </c>
      <c r="E64" s="176" t="s">
        <v>50</v>
      </c>
    </row>
    <row r="65" spans="1:5" ht="12.75">
      <c r="A65" s="174" t="s">
        <v>50</v>
      </c>
      <c r="B65" s="175" t="s">
        <v>50</v>
      </c>
      <c r="C65" s="175"/>
      <c r="D65" s="175" t="s">
        <v>50</v>
      </c>
      <c r="E65" s="192"/>
    </row>
    <row r="66" spans="1:5" ht="12.75">
      <c r="A66" s="174" t="s">
        <v>239</v>
      </c>
      <c r="B66" s="179" t="s">
        <v>311</v>
      </c>
      <c r="C66" s="175" t="s">
        <v>239</v>
      </c>
      <c r="D66" s="175" t="s">
        <v>239</v>
      </c>
      <c r="E66" s="192" t="s">
        <v>311</v>
      </c>
    </row>
    <row r="67" spans="1:5" ht="13.5" thickBot="1">
      <c r="A67" s="177" t="s">
        <v>311</v>
      </c>
      <c r="B67" s="190"/>
      <c r="C67" s="182" t="s">
        <v>311</v>
      </c>
      <c r="D67" s="182" t="s">
        <v>311</v>
      </c>
      <c r="E67" s="216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1:E1"/>
    <mergeCell ref="D36:E36"/>
    <mergeCell ref="A25:E25"/>
    <mergeCell ref="A5:E5"/>
    <mergeCell ref="A13:E13"/>
    <mergeCell ref="A21:E21"/>
    <mergeCell ref="A59:E59"/>
    <mergeCell ref="A39:E39"/>
    <mergeCell ref="A47:E47"/>
    <mergeCell ref="A55:E55"/>
    <mergeCell ref="A10:E10"/>
    <mergeCell ref="A44:E44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7.25" customHeight="1" thickBot="1">
      <c r="A3" s="369" t="s">
        <v>303</v>
      </c>
      <c r="B3" s="37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335.55</v>
      </c>
      <c r="H4" s="235"/>
      <c r="I4" s="237"/>
    </row>
    <row r="5" spans="1:9" ht="15">
      <c r="A5" s="8"/>
      <c r="B5" s="1" t="s">
        <v>119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295</v>
      </c>
      <c r="C7" s="31">
        <v>180</v>
      </c>
      <c r="D7" s="31">
        <v>4.38</v>
      </c>
      <c r="E7" s="31">
        <v>4.54</v>
      </c>
      <c r="F7" s="31">
        <v>10.36</v>
      </c>
      <c r="G7" s="31">
        <v>101.19</v>
      </c>
      <c r="H7" s="32">
        <v>1.69</v>
      </c>
      <c r="I7" s="143">
        <v>397</v>
      </c>
    </row>
    <row r="8" spans="1:9" ht="15">
      <c r="A8" s="232" t="s">
        <v>281</v>
      </c>
      <c r="B8" s="153"/>
      <c r="C8" s="258">
        <v>0.05</v>
      </c>
      <c r="D8" s="147"/>
      <c r="E8" s="147"/>
      <c r="F8" s="147"/>
      <c r="G8" s="249">
        <f>G9+G10</f>
        <v>134.36</v>
      </c>
      <c r="H8" s="155"/>
      <c r="I8" s="146"/>
    </row>
    <row r="9" spans="1:10" ht="15">
      <c r="A9" s="10"/>
      <c r="B9" s="4" t="s">
        <v>349</v>
      </c>
      <c r="C9" s="12" t="s">
        <v>352</v>
      </c>
      <c r="D9" s="12">
        <v>1.44</v>
      </c>
      <c r="E9" s="12">
        <v>0.48</v>
      </c>
      <c r="F9" s="12">
        <v>20.16</v>
      </c>
      <c r="G9" s="12">
        <v>92.16</v>
      </c>
      <c r="H9" s="17">
        <v>9.6</v>
      </c>
      <c r="I9" s="73">
        <v>386</v>
      </c>
      <c r="J9" s="302"/>
    </row>
    <row r="10" spans="1:9" ht="15.75" thickBot="1">
      <c r="A10" s="29"/>
      <c r="B10" s="3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2">
        <v>3</v>
      </c>
      <c r="I10" s="71">
        <v>399</v>
      </c>
    </row>
    <row r="11" spans="1:9" ht="15">
      <c r="A11" s="250" t="s">
        <v>12</v>
      </c>
      <c r="B11" s="251"/>
      <c r="C11" s="252">
        <f>C12+C13+C14+C15+C16+C17+C18</f>
        <v>590</v>
      </c>
      <c r="D11" s="233"/>
      <c r="E11" s="233"/>
      <c r="F11" s="233"/>
      <c r="G11" s="266">
        <f>G12+G13+G14+G15+G16+G17+G18</f>
        <v>683.5899999999999</v>
      </c>
      <c r="H11" s="267"/>
      <c r="I11" s="253"/>
    </row>
    <row r="12" spans="1:9" ht="29.25" customHeight="1">
      <c r="A12" s="241"/>
      <c r="B12" s="40" t="s">
        <v>248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30">
      <c r="A13" s="242"/>
      <c r="B13" s="4" t="s">
        <v>89</v>
      </c>
      <c r="C13" s="15">
        <v>150</v>
      </c>
      <c r="D13" s="15">
        <v>4.45</v>
      </c>
      <c r="E13" s="15">
        <v>5.32</v>
      </c>
      <c r="F13" s="15">
        <v>5.96</v>
      </c>
      <c r="G13" s="15">
        <v>89.86</v>
      </c>
      <c r="H13" s="21">
        <v>5.26</v>
      </c>
      <c r="I13" s="25">
        <v>57</v>
      </c>
    </row>
    <row r="14" spans="1:9" ht="15">
      <c r="A14" s="243"/>
      <c r="B14" s="5" t="s">
        <v>156</v>
      </c>
      <c r="C14" s="15">
        <v>70</v>
      </c>
      <c r="D14" s="15">
        <v>17.92</v>
      </c>
      <c r="E14" s="15">
        <v>19.61</v>
      </c>
      <c r="F14" s="15">
        <v>7.07</v>
      </c>
      <c r="G14" s="15">
        <v>276.96</v>
      </c>
      <c r="H14" s="20">
        <v>1.75</v>
      </c>
      <c r="I14" s="25">
        <v>305</v>
      </c>
    </row>
    <row r="15" spans="1:9" ht="15">
      <c r="A15" s="243"/>
      <c r="B15" s="5" t="s">
        <v>254</v>
      </c>
      <c r="C15" s="15">
        <v>150</v>
      </c>
      <c r="D15" s="15">
        <v>3.3</v>
      </c>
      <c r="E15" s="15">
        <v>4.23</v>
      </c>
      <c r="F15" s="15">
        <v>17.82</v>
      </c>
      <c r="G15" s="60">
        <v>124.1</v>
      </c>
      <c r="H15" s="20">
        <v>20.23</v>
      </c>
      <c r="I15" s="25" t="s">
        <v>255</v>
      </c>
    </row>
    <row r="16" spans="1:9" ht="17.25" customHeight="1">
      <c r="A16" s="9"/>
      <c r="B16" s="2" t="s">
        <v>159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</row>
    <row r="17" spans="1:9" ht="15" customHeight="1">
      <c r="A17" s="9"/>
      <c r="B17" s="2" t="s">
        <v>70</v>
      </c>
      <c r="C17" s="14">
        <v>20</v>
      </c>
      <c r="D17" s="14">
        <v>1.65</v>
      </c>
      <c r="E17" s="14">
        <v>0.3</v>
      </c>
      <c r="F17" s="14">
        <v>9.9</v>
      </c>
      <c r="G17" s="136">
        <v>49.5</v>
      </c>
      <c r="H17" s="19">
        <v>0</v>
      </c>
      <c r="I17" s="34"/>
    </row>
    <row r="18" spans="1:9" ht="15.75" thickBot="1">
      <c r="A18" s="29"/>
      <c r="B18" s="30" t="s">
        <v>71</v>
      </c>
      <c r="C18" s="31">
        <v>15</v>
      </c>
      <c r="D18" s="31">
        <v>1.14</v>
      </c>
      <c r="E18" s="31">
        <v>0.12</v>
      </c>
      <c r="F18" s="31">
        <v>7.35</v>
      </c>
      <c r="G18" s="31">
        <v>35.25</v>
      </c>
      <c r="H18" s="32">
        <v>0</v>
      </c>
      <c r="I18" s="33"/>
    </row>
    <row r="19" spans="1:9" ht="15">
      <c r="A19" s="250" t="s">
        <v>13</v>
      </c>
      <c r="B19" s="251"/>
      <c r="C19" s="252">
        <f>C20+C21</f>
        <v>170</v>
      </c>
      <c r="D19" s="233"/>
      <c r="E19" s="233"/>
      <c r="F19" s="233"/>
      <c r="G19" s="252">
        <f>G20+G21</f>
        <v>215.53</v>
      </c>
      <c r="H19" s="233"/>
      <c r="I19" s="253"/>
    </row>
    <row r="20" spans="1:9" ht="15">
      <c r="A20" s="9"/>
      <c r="B20" s="3" t="s">
        <v>250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</row>
    <row r="21" spans="1:9" ht="15.75" thickBot="1">
      <c r="A21" s="29"/>
      <c r="B21" s="42" t="s">
        <v>150</v>
      </c>
      <c r="C21" s="31">
        <v>20</v>
      </c>
      <c r="D21" s="31">
        <v>1.79</v>
      </c>
      <c r="E21" s="31">
        <v>2.93</v>
      </c>
      <c r="F21" s="31">
        <v>14.93</v>
      </c>
      <c r="G21" s="31">
        <v>94.03</v>
      </c>
      <c r="H21" s="32">
        <v>0.02</v>
      </c>
      <c r="I21" s="143">
        <v>491</v>
      </c>
    </row>
    <row r="22" spans="1:9" ht="15">
      <c r="A22" s="250" t="s">
        <v>14</v>
      </c>
      <c r="B22" s="251"/>
      <c r="C22" s="268">
        <f>C23+C24+C25+C26+C27+C28+C29</f>
        <v>346.8</v>
      </c>
      <c r="D22" s="233"/>
      <c r="E22" s="233"/>
      <c r="F22" s="233"/>
      <c r="G22" s="252">
        <f>G23+G24+G25+G26+G27+G28+G29</f>
        <v>324.53000000000003</v>
      </c>
      <c r="H22" s="233"/>
      <c r="I22" s="253"/>
    </row>
    <row r="23" spans="1:9" ht="15">
      <c r="A23" s="8"/>
      <c r="B23" s="1" t="s">
        <v>151</v>
      </c>
      <c r="C23" s="11">
        <v>40</v>
      </c>
      <c r="D23" s="11">
        <v>0.52</v>
      </c>
      <c r="E23" s="11">
        <v>2.08</v>
      </c>
      <c r="F23" s="47">
        <v>3.4</v>
      </c>
      <c r="G23" s="11">
        <v>35</v>
      </c>
      <c r="H23" s="22">
        <v>2.72</v>
      </c>
      <c r="I23" s="27">
        <v>40</v>
      </c>
    </row>
    <row r="24" spans="1:9" ht="15">
      <c r="A24" s="9"/>
      <c r="B24" s="2" t="s">
        <v>90</v>
      </c>
      <c r="C24" s="12">
        <v>100</v>
      </c>
      <c r="D24" s="12">
        <v>14.31</v>
      </c>
      <c r="E24" s="12">
        <v>5.95</v>
      </c>
      <c r="F24" s="12">
        <v>20.11</v>
      </c>
      <c r="G24" s="12">
        <v>191.98</v>
      </c>
      <c r="H24" s="17">
        <v>0.37</v>
      </c>
      <c r="I24" s="24" t="s">
        <v>91</v>
      </c>
    </row>
    <row r="25" spans="1:9" ht="15">
      <c r="A25" s="243"/>
      <c r="B25" s="2" t="s">
        <v>120</v>
      </c>
      <c r="C25" s="12">
        <v>40</v>
      </c>
      <c r="D25" s="12">
        <v>0.21</v>
      </c>
      <c r="E25" s="12">
        <v>0.01</v>
      </c>
      <c r="F25" s="12">
        <v>9.03</v>
      </c>
      <c r="G25" s="12">
        <v>37.21</v>
      </c>
      <c r="H25" s="17">
        <v>0.16</v>
      </c>
      <c r="I25" s="23">
        <v>359</v>
      </c>
    </row>
    <row r="26" spans="1:9" ht="18" customHeight="1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.75" thickBot="1">
      <c r="A27" s="29"/>
      <c r="B27" s="30" t="s">
        <v>279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247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79"/>
    </row>
    <row r="29" spans="1:9" ht="17.25" customHeight="1">
      <c r="A29" s="9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29.25" customHeight="1" thickBot="1">
      <c r="A30" s="245" t="s">
        <v>26</v>
      </c>
      <c r="B30" s="246"/>
      <c r="C30" s="246"/>
      <c r="D30" s="37">
        <f>SUM(D5:D29)</f>
        <v>70.79999999999998</v>
      </c>
      <c r="E30" s="37">
        <f>SUM(E5:E29)</f>
        <v>66.43</v>
      </c>
      <c r="F30" s="37">
        <f>SUM(F5:F29)</f>
        <v>200.76000000000002</v>
      </c>
      <c r="G30" s="59">
        <f>G4+G8+G11+G19+G22</f>
        <v>1693.56</v>
      </c>
      <c r="H30" s="37">
        <f>SUM(H5:H29)</f>
        <v>66.33000000000001</v>
      </c>
      <c r="I30" s="247"/>
    </row>
    <row r="31" spans="1:9" ht="12.75" hidden="1">
      <c r="A31" s="368"/>
      <c r="B31" s="368"/>
      <c r="C31" s="368"/>
      <c r="D31" s="368"/>
      <c r="E31" s="368"/>
      <c r="F31" s="368"/>
      <c r="G31" s="368"/>
      <c r="H31" s="368"/>
      <c r="I31" s="368"/>
    </row>
    <row r="32" spans="1:9" ht="15.75">
      <c r="A32" s="360" t="s">
        <v>73</v>
      </c>
      <c r="B32" s="360"/>
      <c r="C32" s="360"/>
      <c r="D32" s="360"/>
      <c r="E32" s="360"/>
      <c r="F32" s="360"/>
      <c r="G32" s="360"/>
      <c r="H32" s="360"/>
      <c r="I32" s="360"/>
    </row>
  </sheetData>
  <sheetProtection/>
  <mergeCells count="10">
    <mergeCell ref="A31:I31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304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325</v>
      </c>
      <c r="D4" s="235"/>
      <c r="E4" s="235"/>
      <c r="F4" s="235"/>
      <c r="G4" s="234">
        <f>G5+G6+G7</f>
        <v>305.71</v>
      </c>
      <c r="H4" s="235"/>
      <c r="I4" s="237"/>
    </row>
    <row r="5" spans="1:9" ht="17.25" customHeight="1">
      <c r="A5" s="8"/>
      <c r="B5" s="1" t="s">
        <v>168</v>
      </c>
      <c r="C5" s="11">
        <v>150</v>
      </c>
      <c r="D5" s="11">
        <v>6.45</v>
      </c>
      <c r="E5" s="11">
        <v>7.34</v>
      </c>
      <c r="F5" s="11">
        <v>26.71</v>
      </c>
      <c r="G5" s="11">
        <v>199.8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269" t="s">
        <v>263</v>
      </c>
      <c r="C7" s="138">
        <v>150</v>
      </c>
      <c r="D7" s="138">
        <v>0.07</v>
      </c>
      <c r="E7" s="138">
        <v>0.02</v>
      </c>
      <c r="F7" s="138">
        <v>5</v>
      </c>
      <c r="G7" s="138">
        <v>20.46</v>
      </c>
      <c r="H7" s="262">
        <v>0.04</v>
      </c>
      <c r="I7" s="157" t="s">
        <v>72</v>
      </c>
    </row>
    <row r="8" spans="1:9" ht="15">
      <c r="A8" s="232" t="s">
        <v>281</v>
      </c>
      <c r="B8" s="153"/>
      <c r="C8" s="258">
        <v>0.05</v>
      </c>
      <c r="D8" s="147"/>
      <c r="E8" s="140"/>
      <c r="F8" s="140"/>
      <c r="G8" s="142">
        <f>G9+G10</f>
        <v>83.23</v>
      </c>
      <c r="H8" s="156"/>
      <c r="I8" s="264"/>
    </row>
    <row r="9" spans="1:10" ht="15">
      <c r="A9" s="139"/>
      <c r="B9" s="4" t="s">
        <v>353</v>
      </c>
      <c r="C9" s="12" t="s">
        <v>354</v>
      </c>
      <c r="D9" s="12">
        <v>0.35</v>
      </c>
      <c r="E9" s="12">
        <v>0.26</v>
      </c>
      <c r="F9" s="12">
        <v>8.99</v>
      </c>
      <c r="G9" s="12">
        <v>41.03</v>
      </c>
      <c r="H9" s="17">
        <v>4.37</v>
      </c>
      <c r="I9" s="72">
        <v>386</v>
      </c>
      <c r="J9" s="302"/>
    </row>
    <row r="10" spans="1:9" ht="15.75" thickBot="1">
      <c r="A10" s="29"/>
      <c r="B10" s="3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71">
        <v>399</v>
      </c>
    </row>
    <row r="11" spans="1:9" ht="15">
      <c r="A11" s="250" t="s">
        <v>12</v>
      </c>
      <c r="B11" s="251"/>
      <c r="C11" s="252">
        <f>C12+C13+C14+C16+C17+C18</f>
        <v>540</v>
      </c>
      <c r="D11" s="233"/>
      <c r="E11" s="233"/>
      <c r="F11" s="233"/>
      <c r="G11" s="252">
        <f>G12+G13+G14+G16+G17+G18</f>
        <v>605.4200000000001</v>
      </c>
      <c r="H11" s="233"/>
      <c r="I11" s="253"/>
    </row>
    <row r="12" spans="1:10" ht="15">
      <c r="A12" s="256"/>
      <c r="B12" s="1" t="s">
        <v>251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302"/>
    </row>
    <row r="13" spans="1:9" ht="30" customHeight="1">
      <c r="A13" s="242"/>
      <c r="B13" s="4" t="s">
        <v>305</v>
      </c>
      <c r="C13" s="15">
        <v>150</v>
      </c>
      <c r="D13" s="15">
        <v>4.66</v>
      </c>
      <c r="E13" s="15">
        <v>5.66</v>
      </c>
      <c r="F13" s="15">
        <v>4.14</v>
      </c>
      <c r="G13" s="15">
        <v>86.3</v>
      </c>
      <c r="H13" s="21">
        <v>3.16</v>
      </c>
      <c r="I13" s="23" t="s">
        <v>306</v>
      </c>
    </row>
    <row r="14" spans="1:10" ht="15">
      <c r="A14" s="243"/>
      <c r="B14" s="5" t="s">
        <v>321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302"/>
    </row>
    <row r="15" spans="1:10" ht="15">
      <c r="A15" s="243"/>
      <c r="B15" s="5" t="s">
        <v>93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302"/>
    </row>
    <row r="16" spans="1:9" ht="15.75" customHeight="1">
      <c r="A16" s="9"/>
      <c r="B16" s="2" t="s">
        <v>81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9" ht="15">
      <c r="A17" s="9"/>
      <c r="B17" s="2" t="s">
        <v>70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292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250" t="s">
        <v>13</v>
      </c>
      <c r="B19" s="251"/>
      <c r="C19" s="252">
        <f>C20+C21</f>
        <v>205</v>
      </c>
      <c r="D19" s="233"/>
      <c r="E19" s="233"/>
      <c r="F19" s="233"/>
      <c r="G19" s="252">
        <f>G20+G21</f>
        <v>285.13</v>
      </c>
      <c r="H19" s="233"/>
      <c r="I19" s="253"/>
    </row>
    <row r="20" spans="1:10" ht="15">
      <c r="A20" s="10"/>
      <c r="B20" s="3" t="s">
        <v>246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302"/>
    </row>
    <row r="21" spans="1:9" ht="15.75" thickBot="1">
      <c r="A21" s="29"/>
      <c r="B21" s="269" t="s">
        <v>166</v>
      </c>
      <c r="C21" s="138">
        <v>60</v>
      </c>
      <c r="D21" s="138">
        <v>5.1</v>
      </c>
      <c r="E21" s="138">
        <v>6.85</v>
      </c>
      <c r="F21" s="138">
        <v>31.12</v>
      </c>
      <c r="G21" s="138">
        <v>208.28</v>
      </c>
      <c r="H21" s="263">
        <v>0.26</v>
      </c>
      <c r="I21" s="71">
        <v>460</v>
      </c>
    </row>
    <row r="22" spans="1:9" ht="15">
      <c r="A22" s="250" t="s">
        <v>14</v>
      </c>
      <c r="B22" s="251"/>
      <c r="C22" s="268">
        <f>C23+C24+C25+C26+C27+C28+C29</f>
        <v>431.8</v>
      </c>
      <c r="D22" s="233"/>
      <c r="E22" s="233"/>
      <c r="F22" s="233"/>
      <c r="G22" s="266">
        <f>G23+G24+G25+G26+G27+G28+G29</f>
        <v>411.24000000000007</v>
      </c>
      <c r="H22" s="233"/>
      <c r="I22" s="253"/>
    </row>
    <row r="23" spans="1:9" ht="30">
      <c r="A23" s="9"/>
      <c r="B23" s="4" t="s">
        <v>307</v>
      </c>
      <c r="C23" s="11">
        <v>90</v>
      </c>
      <c r="D23" s="11">
        <v>14.73</v>
      </c>
      <c r="E23" s="11">
        <v>6.72</v>
      </c>
      <c r="F23" s="11">
        <v>5.01</v>
      </c>
      <c r="G23" s="11">
        <v>139.8</v>
      </c>
      <c r="H23" s="11">
        <v>1.05</v>
      </c>
      <c r="I23" s="27">
        <v>272</v>
      </c>
    </row>
    <row r="24" spans="1:9" ht="30">
      <c r="A24" s="243"/>
      <c r="B24" s="5" t="s">
        <v>157</v>
      </c>
      <c r="C24" s="15">
        <v>150</v>
      </c>
      <c r="D24" s="15">
        <v>3.72</v>
      </c>
      <c r="E24" s="15">
        <v>5.7</v>
      </c>
      <c r="F24" s="15">
        <v>23.12</v>
      </c>
      <c r="G24" s="15">
        <v>159.28</v>
      </c>
      <c r="H24" s="21">
        <v>19.09</v>
      </c>
      <c r="I24" s="23">
        <v>151</v>
      </c>
    </row>
    <row r="25" spans="1:9" ht="15">
      <c r="A25" s="243"/>
      <c r="B25" s="2" t="s">
        <v>265</v>
      </c>
      <c r="C25" s="12">
        <v>150</v>
      </c>
      <c r="D25" s="12">
        <v>0.13</v>
      </c>
      <c r="E25" s="12">
        <v>0.03</v>
      </c>
      <c r="F25" s="12">
        <v>6.21</v>
      </c>
      <c r="G25" s="12">
        <v>26.83</v>
      </c>
      <c r="H25" s="17">
        <v>2.84</v>
      </c>
      <c r="I25" s="24" t="s">
        <v>68</v>
      </c>
    </row>
    <row r="26" spans="1:9" ht="15">
      <c r="A26" s="9"/>
      <c r="B26" s="2" t="s">
        <v>278</v>
      </c>
      <c r="C26" s="14">
        <v>25</v>
      </c>
      <c r="D26" s="14">
        <v>1.65</v>
      </c>
      <c r="E26" s="14">
        <v>0.3</v>
      </c>
      <c r="F26" s="14">
        <v>9.9</v>
      </c>
      <c r="G26" s="136">
        <v>49.5</v>
      </c>
      <c r="H26" s="19">
        <v>0</v>
      </c>
      <c r="I26" s="34"/>
    </row>
    <row r="27" spans="1:9" ht="15.75" thickBot="1">
      <c r="A27" s="29"/>
      <c r="B27" s="30" t="s">
        <v>71</v>
      </c>
      <c r="C27" s="31">
        <v>15</v>
      </c>
      <c r="D27" s="31">
        <v>1.14</v>
      </c>
      <c r="E27" s="31">
        <v>0.12</v>
      </c>
      <c r="F27" s="31">
        <v>7.35</v>
      </c>
      <c r="G27" s="31">
        <v>35.25</v>
      </c>
      <c r="H27" s="32">
        <v>0</v>
      </c>
      <c r="I27" s="33"/>
    </row>
    <row r="28" spans="1:9" ht="15">
      <c r="A28" s="10"/>
      <c r="B28" s="3" t="s">
        <v>247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79"/>
    </row>
    <row r="29" spans="1:9" ht="15">
      <c r="A29" s="9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39" customHeight="1" thickBot="1">
      <c r="A30" s="245" t="s">
        <v>27</v>
      </c>
      <c r="B30" s="246"/>
      <c r="C30" s="246"/>
      <c r="D30" s="37">
        <f>SUM(D5:D29)</f>
        <v>71.19</v>
      </c>
      <c r="E30" s="37">
        <f>SUM(E5:E29)</f>
        <v>54.029999999999994</v>
      </c>
      <c r="F30" s="37">
        <f>SUM(F5:F29)</f>
        <v>232.85</v>
      </c>
      <c r="G30" s="59">
        <f>G4+G8+G11+G19+G22</f>
        <v>1690.7300000000002</v>
      </c>
      <c r="H30" s="37">
        <f>SUM(H5:H29)</f>
        <v>73.56</v>
      </c>
      <c r="I30" s="247"/>
    </row>
    <row r="31" spans="1:9" ht="12.75" hidden="1">
      <c r="A31" s="368"/>
      <c r="B31" s="368"/>
      <c r="C31" s="368"/>
      <c r="D31" s="368"/>
      <c r="E31" s="368"/>
      <c r="F31" s="368"/>
      <c r="G31" s="368"/>
      <c r="H31" s="368"/>
      <c r="I31" s="368"/>
    </row>
    <row r="32" spans="1:9" ht="15.75">
      <c r="A32" s="360" t="s">
        <v>73</v>
      </c>
      <c r="B32" s="360"/>
      <c r="C32" s="360"/>
      <c r="D32" s="360"/>
      <c r="E32" s="360"/>
      <c r="F32" s="360"/>
      <c r="G32" s="360"/>
      <c r="H32" s="360"/>
      <c r="I32" s="360"/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customHeight="1" thickBot="1">
      <c r="A3" s="229" t="s">
        <v>28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355</v>
      </c>
      <c r="D4" s="235"/>
      <c r="E4" s="235"/>
      <c r="F4" s="235"/>
      <c r="G4" s="234">
        <f>G5+G6+G7</f>
        <v>370.11</v>
      </c>
      <c r="H4" s="235"/>
      <c r="I4" s="237"/>
    </row>
    <row r="5" spans="1:9" ht="17.25" customHeight="1">
      <c r="A5" s="8"/>
      <c r="B5" s="1" t="s">
        <v>169</v>
      </c>
      <c r="C5" s="11">
        <v>150</v>
      </c>
      <c r="D5" s="11">
        <v>6.23</v>
      </c>
      <c r="E5" s="11">
        <v>7.08</v>
      </c>
      <c r="F5" s="11">
        <v>22.93</v>
      </c>
      <c r="G5" s="11">
        <v>181.4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294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281</v>
      </c>
      <c r="B8" s="153"/>
      <c r="C8" s="258">
        <v>0.05</v>
      </c>
      <c r="D8" s="147"/>
      <c r="E8" s="155"/>
      <c r="F8" s="155"/>
      <c r="G8" s="257">
        <f>G9+G10</f>
        <v>74.76</v>
      </c>
      <c r="H8" s="155"/>
      <c r="I8" s="146"/>
    </row>
    <row r="9" spans="1:9" ht="15">
      <c r="A9" s="10"/>
      <c r="B9" s="63" t="s">
        <v>308</v>
      </c>
      <c r="C9" s="12" t="s">
        <v>309</v>
      </c>
      <c r="D9" s="12">
        <v>0.68</v>
      </c>
      <c r="E9" s="12">
        <v>0.15</v>
      </c>
      <c r="F9" s="12">
        <v>6.13</v>
      </c>
      <c r="G9" s="12">
        <v>32.56</v>
      </c>
      <c r="H9" s="12">
        <v>45.43</v>
      </c>
      <c r="I9" s="24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9">
        <v>399</v>
      </c>
    </row>
    <row r="11" spans="1:9" ht="15">
      <c r="A11" s="250" t="s">
        <v>12</v>
      </c>
      <c r="B11" s="251"/>
      <c r="C11" s="252">
        <f>C12+C13+C14+C15+C16+C17+C18+C19</f>
        <v>550</v>
      </c>
      <c r="D11" s="233"/>
      <c r="E11" s="233"/>
      <c r="F11" s="233"/>
      <c r="G11" s="252">
        <f>G12+G13+G14+G15+G16+G17+G18+G19</f>
        <v>629.51</v>
      </c>
      <c r="H11" s="233"/>
      <c r="I11" s="253"/>
    </row>
    <row r="12" spans="1:10" ht="25.5" customHeight="1">
      <c r="A12" s="241"/>
      <c r="B12" s="40" t="s">
        <v>345</v>
      </c>
      <c r="C12" s="11">
        <v>40</v>
      </c>
      <c r="D12" s="11">
        <v>0.73</v>
      </c>
      <c r="E12" s="11">
        <v>2.04</v>
      </c>
      <c r="F12" s="11">
        <v>3.11</v>
      </c>
      <c r="G12" s="11">
        <v>34.41</v>
      </c>
      <c r="H12" s="22">
        <v>7.33</v>
      </c>
      <c r="I12" s="27">
        <v>21</v>
      </c>
      <c r="J12" s="302"/>
    </row>
    <row r="13" spans="1:9" ht="18" customHeight="1">
      <c r="A13" s="242"/>
      <c r="B13" s="5" t="s">
        <v>146</v>
      </c>
      <c r="C13" s="15">
        <v>150</v>
      </c>
      <c r="D13" s="15">
        <v>6.64</v>
      </c>
      <c r="E13" s="15">
        <v>8.34</v>
      </c>
      <c r="F13" s="15">
        <v>11.57</v>
      </c>
      <c r="G13" s="15">
        <v>148.09</v>
      </c>
      <c r="H13" s="21">
        <v>6.98</v>
      </c>
      <c r="I13" s="23">
        <v>87</v>
      </c>
    </row>
    <row r="14" spans="1:9" ht="15">
      <c r="A14" s="243"/>
      <c r="B14" s="5" t="s">
        <v>92</v>
      </c>
      <c r="C14" s="15">
        <v>80</v>
      </c>
      <c r="D14" s="15">
        <v>12.63</v>
      </c>
      <c r="E14" s="15">
        <v>13.92</v>
      </c>
      <c r="F14" s="60">
        <v>6</v>
      </c>
      <c r="G14" s="15">
        <v>200.34</v>
      </c>
      <c r="H14" s="20">
        <v>0.31</v>
      </c>
      <c r="I14" s="23">
        <v>295</v>
      </c>
    </row>
    <row r="15" spans="1:9" ht="15">
      <c r="A15" s="244"/>
      <c r="B15" s="2" t="s">
        <v>170</v>
      </c>
      <c r="C15" s="12">
        <v>80</v>
      </c>
      <c r="D15" s="12">
        <v>4.68</v>
      </c>
      <c r="E15" s="12">
        <v>2.67</v>
      </c>
      <c r="F15" s="12">
        <v>21.16</v>
      </c>
      <c r="G15" s="12">
        <v>127.18</v>
      </c>
      <c r="H15" s="17">
        <v>0</v>
      </c>
      <c r="I15" s="23">
        <v>313</v>
      </c>
    </row>
    <row r="16" spans="1:9" ht="15">
      <c r="A16" s="9"/>
      <c r="B16" s="2" t="s">
        <v>86</v>
      </c>
      <c r="C16" s="62">
        <v>20</v>
      </c>
      <c r="D16" s="62">
        <v>0.36</v>
      </c>
      <c r="E16" s="62">
        <v>1.77</v>
      </c>
      <c r="F16" s="62">
        <v>1.73</v>
      </c>
      <c r="G16" s="62">
        <v>24.49</v>
      </c>
      <c r="H16" s="65">
        <v>0.47</v>
      </c>
      <c r="I16" s="66">
        <v>355</v>
      </c>
    </row>
    <row r="17" spans="1:9" ht="15">
      <c r="A17" s="139"/>
      <c r="B17" s="2" t="s">
        <v>245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139"/>
      <c r="B18" s="2" t="s">
        <v>70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292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250" t="s">
        <v>13</v>
      </c>
      <c r="B20" s="251"/>
      <c r="C20" s="252">
        <f>C21+C22</f>
        <v>170</v>
      </c>
      <c r="D20" s="233"/>
      <c r="E20" s="233"/>
      <c r="F20" s="233"/>
      <c r="G20" s="252">
        <f>G21+G22</f>
        <v>166.59</v>
      </c>
      <c r="H20" s="233"/>
      <c r="I20" s="253"/>
    </row>
    <row r="21" spans="1:10" ht="15">
      <c r="A21" s="10"/>
      <c r="B21" s="3" t="s">
        <v>249</v>
      </c>
      <c r="C21" s="13">
        <v>150</v>
      </c>
      <c r="D21" s="13">
        <v>3.9</v>
      </c>
      <c r="E21" s="13">
        <v>3.75</v>
      </c>
      <c r="F21" s="13">
        <v>16.5</v>
      </c>
      <c r="G21" s="13">
        <v>115.5</v>
      </c>
      <c r="H21" s="18">
        <v>1.35</v>
      </c>
      <c r="I21" s="26">
        <v>420</v>
      </c>
      <c r="J21" s="302"/>
    </row>
    <row r="22" spans="1:9" ht="15.75" thickBot="1">
      <c r="A22" s="10"/>
      <c r="B22" s="4" t="s">
        <v>316</v>
      </c>
      <c r="C22" s="12">
        <v>20</v>
      </c>
      <c r="D22" s="12">
        <v>1.46</v>
      </c>
      <c r="E22" s="12">
        <v>0.57</v>
      </c>
      <c r="F22" s="12">
        <v>10.02</v>
      </c>
      <c r="G22" s="12">
        <v>51.09</v>
      </c>
      <c r="H22" s="17">
        <v>0</v>
      </c>
      <c r="I22" s="73">
        <v>123</v>
      </c>
    </row>
    <row r="23" spans="1:9" ht="15">
      <c r="A23" s="239" t="s">
        <v>14</v>
      </c>
      <c r="B23" s="240"/>
      <c r="C23" s="254">
        <f>C24+C25+C26+C27+C28+C29</f>
        <v>416</v>
      </c>
      <c r="D23" s="235"/>
      <c r="E23" s="235"/>
      <c r="F23" s="235"/>
      <c r="G23" s="234">
        <f>G24+G25+G26+G27+G28+G29</f>
        <v>387.45</v>
      </c>
      <c r="H23" s="235"/>
      <c r="I23" s="237"/>
    </row>
    <row r="24" spans="1:10" ht="30">
      <c r="A24" s="9"/>
      <c r="B24" s="40" t="s">
        <v>350</v>
      </c>
      <c r="C24" s="15">
        <v>40</v>
      </c>
      <c r="D24" s="15">
        <v>0.77</v>
      </c>
      <c r="E24" s="15">
        <v>2.11</v>
      </c>
      <c r="F24" s="15">
        <v>4.61</v>
      </c>
      <c r="G24" s="15">
        <v>40.74</v>
      </c>
      <c r="H24" s="20">
        <v>4.02</v>
      </c>
      <c r="I24" s="23">
        <v>26</v>
      </c>
      <c r="J24" s="302"/>
    </row>
    <row r="25" spans="1:9" ht="30">
      <c r="A25" s="243"/>
      <c r="B25" s="7" t="s">
        <v>256</v>
      </c>
      <c r="C25" s="15">
        <v>185</v>
      </c>
      <c r="D25" s="15">
        <v>13.26</v>
      </c>
      <c r="E25" s="15">
        <v>12.9</v>
      </c>
      <c r="F25" s="15">
        <v>17.78</v>
      </c>
      <c r="G25" s="15">
        <v>241.08</v>
      </c>
      <c r="H25" s="20">
        <v>20.97</v>
      </c>
      <c r="I25" s="23">
        <v>274</v>
      </c>
    </row>
    <row r="26" spans="1:9" ht="15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">
      <c r="A27" s="243"/>
      <c r="B27" s="5" t="s">
        <v>278</v>
      </c>
      <c r="C27" s="15">
        <v>25</v>
      </c>
      <c r="D27" s="15">
        <v>1.65</v>
      </c>
      <c r="E27" s="15">
        <v>0.3</v>
      </c>
      <c r="F27" s="60">
        <v>9.9</v>
      </c>
      <c r="G27" s="15">
        <v>49.5</v>
      </c>
      <c r="H27" s="15">
        <v>0</v>
      </c>
      <c r="I27" s="38"/>
    </row>
    <row r="28" spans="1:9" ht="16.5" customHeight="1" thickBot="1">
      <c r="A28" s="29"/>
      <c r="B28" s="30" t="s">
        <v>71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6.5" customHeight="1">
      <c r="A29" s="270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28.5" customHeight="1" thickBot="1">
      <c r="A30" s="245" t="s">
        <v>29</v>
      </c>
      <c r="B30" s="246"/>
      <c r="C30" s="246"/>
      <c r="D30" s="37">
        <f>SUM(D5:D29)</f>
        <v>62.74</v>
      </c>
      <c r="E30" s="37">
        <f>SUM(E5:E29)</f>
        <v>64.69000000000001</v>
      </c>
      <c r="F30" s="37">
        <f>SUM(F5:F29)</f>
        <v>196.38000000000002</v>
      </c>
      <c r="G30" s="37">
        <f>G4+G8+G11+G20+G23</f>
        <v>1628.42</v>
      </c>
      <c r="H30" s="59">
        <f>SUM(H5:H29)</f>
        <v>94.59</v>
      </c>
      <c r="I30" s="247"/>
    </row>
    <row r="31" spans="1:9" ht="15.75" customHeight="1">
      <c r="A31" s="360" t="s">
        <v>73</v>
      </c>
      <c r="B31" s="360"/>
      <c r="C31" s="360"/>
      <c r="D31" s="360"/>
      <c r="E31" s="360"/>
      <c r="F31" s="360"/>
      <c r="G31" s="360"/>
      <c r="H31" s="360"/>
      <c r="I31" s="360"/>
    </row>
    <row r="32" spans="1:9" ht="15">
      <c r="A32" s="371" t="s">
        <v>317</v>
      </c>
      <c r="B32" s="371"/>
      <c r="C32" s="371"/>
      <c r="D32" s="371"/>
      <c r="E32" s="371"/>
      <c r="F32" s="371"/>
      <c r="G32" s="371"/>
      <c r="H32" s="371"/>
      <c r="I32" s="371"/>
    </row>
    <row r="33" ht="12.75">
      <c r="A33" s="305" t="s">
        <v>347</v>
      </c>
    </row>
    <row r="34" ht="12.75">
      <c r="A34" t="s">
        <v>346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74" t="s">
        <v>338</v>
      </c>
      <c r="B1" s="374"/>
      <c r="C1" s="374"/>
      <c r="D1" s="374"/>
      <c r="E1" s="374"/>
      <c r="F1" s="374"/>
    </row>
    <row r="2" ht="13.5" thickBot="1"/>
    <row r="3" spans="1:6" ht="14.25" customHeight="1">
      <c r="A3" s="365" t="s">
        <v>9</v>
      </c>
      <c r="B3" s="367" t="s">
        <v>3</v>
      </c>
      <c r="C3" s="367"/>
      <c r="D3" s="367"/>
      <c r="E3" s="361" t="s">
        <v>4</v>
      </c>
      <c r="F3" s="363" t="s">
        <v>5</v>
      </c>
    </row>
    <row r="4" spans="1:6" ht="15" thickBot="1">
      <c r="A4" s="375"/>
      <c r="B4" s="43" t="s">
        <v>0</v>
      </c>
      <c r="C4" s="43" t="s">
        <v>1</v>
      </c>
      <c r="D4" s="43" t="s">
        <v>2</v>
      </c>
      <c r="E4" s="372"/>
      <c r="F4" s="373"/>
    </row>
    <row r="5" spans="1:6" ht="15" thickBot="1">
      <c r="A5" s="44"/>
      <c r="B5" s="45"/>
      <c r="C5" s="45"/>
      <c r="D5" s="45"/>
      <c r="E5" s="45"/>
      <c r="F5" s="46"/>
    </row>
    <row r="6" spans="1:6" ht="15.75">
      <c r="A6" s="49" t="s">
        <v>30</v>
      </c>
      <c r="B6" s="35"/>
      <c r="C6" s="35"/>
      <c r="D6" s="35"/>
      <c r="E6" s="35"/>
      <c r="F6" s="36"/>
    </row>
    <row r="7" spans="1:6" ht="15">
      <c r="A7" s="67" t="s">
        <v>104</v>
      </c>
      <c r="B7" s="11">
        <v>57.43</v>
      </c>
      <c r="C7" s="11">
        <v>53.21</v>
      </c>
      <c r="D7" s="47">
        <v>172.27</v>
      </c>
      <c r="E7" s="47">
        <v>1409.18</v>
      </c>
      <c r="F7" s="27">
        <v>55.29</v>
      </c>
    </row>
    <row r="8" spans="1:6" ht="15">
      <c r="A8" s="67" t="s">
        <v>105</v>
      </c>
      <c r="B8" s="47">
        <v>66</v>
      </c>
      <c r="C8" s="11">
        <v>60.15</v>
      </c>
      <c r="D8" s="11">
        <v>229.19</v>
      </c>
      <c r="E8" s="47">
        <v>1731.16</v>
      </c>
      <c r="F8" s="27">
        <v>29.55</v>
      </c>
    </row>
    <row r="9" spans="1:6" ht="15">
      <c r="A9" s="67" t="s">
        <v>106</v>
      </c>
      <c r="B9" s="47">
        <v>67.76</v>
      </c>
      <c r="C9" s="47">
        <v>61.92</v>
      </c>
      <c r="D9" s="11">
        <v>239.25</v>
      </c>
      <c r="E9" s="11">
        <v>1511.09</v>
      </c>
      <c r="F9" s="27">
        <v>115.84</v>
      </c>
    </row>
    <row r="10" spans="1:6" ht="15">
      <c r="A10" s="67" t="s">
        <v>107</v>
      </c>
      <c r="B10" s="11">
        <v>71.41</v>
      </c>
      <c r="C10" s="47">
        <v>54.5</v>
      </c>
      <c r="D10" s="11">
        <v>245.54</v>
      </c>
      <c r="E10" s="47">
        <v>1775</v>
      </c>
      <c r="F10" s="27">
        <v>88.76</v>
      </c>
    </row>
    <row r="11" spans="1:6" ht="15">
      <c r="A11" s="67" t="s">
        <v>108</v>
      </c>
      <c r="B11" s="47">
        <v>66.54</v>
      </c>
      <c r="C11" s="11">
        <v>71.87</v>
      </c>
      <c r="D11" s="47">
        <v>212.09</v>
      </c>
      <c r="E11" s="47">
        <v>1775.58</v>
      </c>
      <c r="F11" s="27">
        <v>122.53</v>
      </c>
    </row>
    <row r="12" spans="1:6" ht="15">
      <c r="A12" s="67" t="s">
        <v>109</v>
      </c>
      <c r="B12" s="11">
        <v>67.93</v>
      </c>
      <c r="C12" s="47">
        <v>55.11</v>
      </c>
      <c r="D12" s="47">
        <v>250.17</v>
      </c>
      <c r="E12" s="47">
        <v>1746.59</v>
      </c>
      <c r="F12" s="48">
        <v>48.68</v>
      </c>
    </row>
    <row r="13" spans="1:6" ht="15">
      <c r="A13" s="67" t="s">
        <v>110</v>
      </c>
      <c r="B13" s="47">
        <v>64.8</v>
      </c>
      <c r="C13" s="47">
        <v>58.05</v>
      </c>
      <c r="D13" s="47">
        <v>227.47</v>
      </c>
      <c r="E13" s="47">
        <v>1708.54</v>
      </c>
      <c r="F13" s="27">
        <v>112.34</v>
      </c>
    </row>
    <row r="14" spans="1:6" ht="15">
      <c r="A14" s="67" t="s">
        <v>111</v>
      </c>
      <c r="B14" s="11">
        <v>70.8</v>
      </c>
      <c r="C14" s="47">
        <v>66.43</v>
      </c>
      <c r="D14" s="11">
        <v>202.75</v>
      </c>
      <c r="E14" s="11">
        <v>1701.54</v>
      </c>
      <c r="F14" s="27">
        <v>66.33</v>
      </c>
    </row>
    <row r="15" spans="1:6" ht="15">
      <c r="A15" s="67" t="s">
        <v>112</v>
      </c>
      <c r="B15" s="47">
        <v>69.68</v>
      </c>
      <c r="C15" s="47">
        <v>53.94</v>
      </c>
      <c r="D15" s="47">
        <v>232.85</v>
      </c>
      <c r="E15" s="47">
        <v>1683.84</v>
      </c>
      <c r="F15" s="48">
        <v>73.56</v>
      </c>
    </row>
    <row r="16" spans="1:6" ht="15.75" thickBot="1">
      <c r="A16" s="68" t="s">
        <v>113</v>
      </c>
      <c r="B16" s="61">
        <v>62.74</v>
      </c>
      <c r="C16" s="50">
        <v>64.69</v>
      </c>
      <c r="D16" s="61">
        <v>196.38</v>
      </c>
      <c r="E16" s="61">
        <v>1628.42</v>
      </c>
      <c r="F16" s="74">
        <v>94.59</v>
      </c>
    </row>
    <row r="17" spans="1:6" ht="20.25" customHeight="1" thickBot="1">
      <c r="A17" s="57" t="s">
        <v>33</v>
      </c>
      <c r="B17" s="51">
        <f>SUM(B7:B16)</f>
        <v>665.0900000000001</v>
      </c>
      <c r="C17" s="51">
        <f>SUM(C7:C16)</f>
        <v>599.8700000000001</v>
      </c>
      <c r="D17" s="51">
        <f>SUM(D7:D16)</f>
        <v>2207.96</v>
      </c>
      <c r="E17" s="51">
        <f>SUM(E7:E16)</f>
        <v>16670.940000000002</v>
      </c>
      <c r="F17" s="52">
        <f>SUM(F7:F16)</f>
        <v>807.4700000000001</v>
      </c>
    </row>
    <row r="18" spans="1:6" ht="30" customHeight="1" thickBot="1">
      <c r="A18" s="53" t="s">
        <v>32</v>
      </c>
      <c r="B18" s="287">
        <f>B17/10</f>
        <v>66.50900000000001</v>
      </c>
      <c r="C18" s="287">
        <f>C17/10</f>
        <v>59.98700000000001</v>
      </c>
      <c r="D18" s="287">
        <f>D17/10</f>
        <v>220.796</v>
      </c>
      <c r="E18" s="54">
        <f>E17/10</f>
        <v>1667.0940000000003</v>
      </c>
      <c r="F18" s="55">
        <f>F17/10</f>
        <v>80.74700000000001</v>
      </c>
    </row>
    <row r="19" spans="1:6" ht="59.25" customHeight="1" thickBot="1">
      <c r="A19" s="53" t="s">
        <v>31</v>
      </c>
      <c r="B19" s="58">
        <v>0.15</v>
      </c>
      <c r="C19" s="58">
        <v>0.31</v>
      </c>
      <c r="D19" s="58">
        <v>0.54</v>
      </c>
      <c r="E19" s="58">
        <v>1</v>
      </c>
      <c r="F19" s="56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tabSelected="1" zoomScale="75" zoomScaleNormal="75" zoomScalePageLayoutView="0" workbookViewId="0" topLeftCell="A1">
      <selection activeCell="AC53" sqref="AC53"/>
    </sheetView>
  </sheetViews>
  <sheetFormatPr defaultColWidth="9.140625" defaultRowHeight="12.75"/>
  <cols>
    <col min="1" max="1" width="20.7109375" style="0" customWidth="1"/>
    <col min="2" max="2" width="5.00390625" style="0" customWidth="1"/>
    <col min="3" max="3" width="4.7109375" style="0" customWidth="1"/>
    <col min="4" max="25" width="6.28125" style="0" customWidth="1"/>
    <col min="26" max="26" width="7.57421875" style="0" customWidth="1"/>
    <col min="27" max="27" width="8.00390625" style="0" customWidth="1"/>
  </cols>
  <sheetData>
    <row r="1" spans="1:27" ht="15" thickBot="1">
      <c r="A1" s="347" t="s">
        <v>171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 t="s">
        <v>172</v>
      </c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5" customHeight="1">
      <c r="A2" s="90"/>
      <c r="B2" s="91"/>
      <c r="C2" s="92"/>
      <c r="D2" s="348" t="s">
        <v>35</v>
      </c>
      <c r="E2" s="353"/>
      <c r="F2" s="352" t="s">
        <v>36</v>
      </c>
      <c r="G2" s="349"/>
      <c r="H2" s="356" t="s">
        <v>37</v>
      </c>
      <c r="I2" s="357"/>
      <c r="J2" s="352" t="s">
        <v>38</v>
      </c>
      <c r="K2" s="349"/>
      <c r="L2" s="348" t="s">
        <v>39</v>
      </c>
      <c r="M2" s="353"/>
      <c r="N2" s="352" t="s">
        <v>35</v>
      </c>
      <c r="O2" s="349"/>
      <c r="P2" s="356" t="s">
        <v>36</v>
      </c>
      <c r="Q2" s="357"/>
      <c r="R2" s="352" t="s">
        <v>37</v>
      </c>
      <c r="S2" s="349"/>
      <c r="T2" s="348" t="s">
        <v>38</v>
      </c>
      <c r="U2" s="353"/>
      <c r="V2" s="348" t="s">
        <v>39</v>
      </c>
      <c r="W2" s="349"/>
      <c r="X2" s="354" t="s">
        <v>173</v>
      </c>
      <c r="Y2" s="355"/>
      <c r="Z2" s="350" t="s">
        <v>174</v>
      </c>
      <c r="AA2" s="351"/>
    </row>
    <row r="3" spans="1:30" ht="27.75" customHeight="1">
      <c r="A3" s="93"/>
      <c r="B3" s="75" t="s">
        <v>175</v>
      </c>
      <c r="C3" s="80" t="s">
        <v>176</v>
      </c>
      <c r="D3" s="83" t="s">
        <v>177</v>
      </c>
      <c r="E3" s="84" t="s">
        <v>178</v>
      </c>
      <c r="F3" s="81" t="s">
        <v>177</v>
      </c>
      <c r="G3" s="85" t="s">
        <v>178</v>
      </c>
      <c r="H3" s="83" t="s">
        <v>177</v>
      </c>
      <c r="I3" s="84" t="s">
        <v>178</v>
      </c>
      <c r="J3" s="81" t="s">
        <v>177</v>
      </c>
      <c r="K3" s="85" t="s">
        <v>178</v>
      </c>
      <c r="L3" s="83" t="s">
        <v>177</v>
      </c>
      <c r="M3" s="84" t="s">
        <v>178</v>
      </c>
      <c r="N3" s="81" t="s">
        <v>177</v>
      </c>
      <c r="O3" s="85" t="s">
        <v>178</v>
      </c>
      <c r="P3" s="83" t="s">
        <v>177</v>
      </c>
      <c r="Q3" s="84" t="s">
        <v>178</v>
      </c>
      <c r="R3" s="81" t="s">
        <v>177</v>
      </c>
      <c r="S3" s="85" t="s">
        <v>178</v>
      </c>
      <c r="T3" s="83" t="s">
        <v>177</v>
      </c>
      <c r="U3" s="84" t="s">
        <v>178</v>
      </c>
      <c r="V3" s="83" t="s">
        <v>177</v>
      </c>
      <c r="W3" s="85" t="s">
        <v>178</v>
      </c>
      <c r="X3" s="76" t="s">
        <v>177</v>
      </c>
      <c r="Y3" s="94" t="s">
        <v>178</v>
      </c>
      <c r="Z3" s="76" t="s">
        <v>177</v>
      </c>
      <c r="AA3" s="94" t="s">
        <v>178</v>
      </c>
      <c r="AD3" t="s">
        <v>179</v>
      </c>
    </row>
    <row r="4" spans="1:27" ht="14.25" customHeight="1">
      <c r="A4" s="329" t="s">
        <v>334</v>
      </c>
      <c r="B4" s="330"/>
      <c r="C4" s="330"/>
      <c r="D4" s="330"/>
      <c r="E4" s="331"/>
      <c r="F4" s="82"/>
      <c r="G4" s="86"/>
      <c r="H4" s="77"/>
      <c r="I4" s="78"/>
      <c r="J4" s="82"/>
      <c r="K4" s="87"/>
      <c r="L4" s="77"/>
      <c r="M4" s="78"/>
      <c r="N4" s="82"/>
      <c r="O4" s="86"/>
      <c r="P4" s="77"/>
      <c r="Q4" s="78"/>
      <c r="R4" s="82"/>
      <c r="S4" s="86"/>
      <c r="T4" s="77"/>
      <c r="U4" s="78"/>
      <c r="V4" s="77"/>
      <c r="W4" s="86"/>
      <c r="X4" s="276"/>
      <c r="Y4" s="277"/>
      <c r="Z4" s="77"/>
      <c r="AA4" s="78"/>
    </row>
    <row r="5" spans="1:27" ht="27" customHeight="1">
      <c r="A5" s="95" t="s">
        <v>180</v>
      </c>
      <c r="B5" s="101">
        <v>40</v>
      </c>
      <c r="C5" s="102">
        <v>40</v>
      </c>
      <c r="D5" s="103">
        <v>45</v>
      </c>
      <c r="E5" s="104">
        <v>45</v>
      </c>
      <c r="F5" s="105">
        <v>45</v>
      </c>
      <c r="G5" s="106">
        <v>45</v>
      </c>
      <c r="H5" s="103">
        <v>20</v>
      </c>
      <c r="I5" s="104">
        <v>20</v>
      </c>
      <c r="J5" s="105">
        <v>45</v>
      </c>
      <c r="K5" s="106">
        <v>45</v>
      </c>
      <c r="L5" s="103">
        <v>45</v>
      </c>
      <c r="M5" s="104">
        <v>45</v>
      </c>
      <c r="N5" s="105">
        <v>45</v>
      </c>
      <c r="O5" s="106">
        <v>45</v>
      </c>
      <c r="P5" s="103">
        <v>45</v>
      </c>
      <c r="Q5" s="104">
        <v>45</v>
      </c>
      <c r="R5" s="105">
        <v>20</v>
      </c>
      <c r="S5" s="106">
        <v>20</v>
      </c>
      <c r="T5" s="103">
        <v>45</v>
      </c>
      <c r="U5" s="104">
        <v>45</v>
      </c>
      <c r="V5" s="105">
        <v>45</v>
      </c>
      <c r="W5" s="106">
        <v>45</v>
      </c>
      <c r="X5" s="278">
        <f>V5+T5+R5+P5+N5+L5+J5+H5+F5+D5</f>
        <v>400</v>
      </c>
      <c r="Y5" s="279">
        <f>W5+U5+S5+Q5+O5+M5+K5+I5+G5+E5</f>
        <v>400</v>
      </c>
      <c r="Z5" s="107">
        <f aca="true" t="shared" si="0" ref="Z5:AA36">X5/10</f>
        <v>40</v>
      </c>
      <c r="AA5" s="132">
        <f t="shared" si="0"/>
        <v>40</v>
      </c>
    </row>
    <row r="6" spans="1:27" ht="14.25" customHeight="1">
      <c r="A6" s="95" t="s">
        <v>181</v>
      </c>
      <c r="B6" s="332">
        <v>60</v>
      </c>
      <c r="C6" s="335">
        <v>60</v>
      </c>
      <c r="D6" s="103"/>
      <c r="E6" s="104"/>
      <c r="F6" s="105"/>
      <c r="G6" s="106"/>
      <c r="H6" s="103"/>
      <c r="I6" s="104"/>
      <c r="J6" s="105"/>
      <c r="K6" s="106"/>
      <c r="L6" s="103"/>
      <c r="M6" s="104"/>
      <c r="N6" s="105"/>
      <c r="O6" s="106"/>
      <c r="P6" s="103"/>
      <c r="Q6" s="104"/>
      <c r="R6" s="105"/>
      <c r="S6" s="106"/>
      <c r="T6" s="103"/>
      <c r="U6" s="104"/>
      <c r="V6" s="105"/>
      <c r="W6" s="106"/>
      <c r="X6" s="278">
        <f>X7+X8+X9</f>
        <v>598</v>
      </c>
      <c r="Y6" s="279">
        <f>Y7+Y8+Y9</f>
        <v>598</v>
      </c>
      <c r="Z6" s="107">
        <f t="shared" si="0"/>
        <v>59.8</v>
      </c>
      <c r="AA6" s="132">
        <f t="shared" si="0"/>
        <v>59.8</v>
      </c>
    </row>
    <row r="7" spans="1:27" ht="12" customHeight="1">
      <c r="A7" s="88" t="s">
        <v>182</v>
      </c>
      <c r="B7" s="333"/>
      <c r="C7" s="336"/>
      <c r="D7" s="103">
        <v>25</v>
      </c>
      <c r="E7" s="104">
        <v>25</v>
      </c>
      <c r="F7" s="105">
        <v>25</v>
      </c>
      <c r="G7" s="106">
        <v>25</v>
      </c>
      <c r="H7" s="103">
        <v>21</v>
      </c>
      <c r="I7" s="104">
        <v>21</v>
      </c>
      <c r="J7" s="105">
        <v>25</v>
      </c>
      <c r="K7" s="106">
        <v>25</v>
      </c>
      <c r="L7" s="103">
        <v>25</v>
      </c>
      <c r="M7" s="104">
        <v>25</v>
      </c>
      <c r="N7" s="105">
        <v>25</v>
      </c>
      <c r="O7" s="106">
        <v>25</v>
      </c>
      <c r="P7" s="103">
        <v>25</v>
      </c>
      <c r="Q7" s="104">
        <v>25</v>
      </c>
      <c r="R7" s="105">
        <v>15</v>
      </c>
      <c r="S7" s="106">
        <v>15</v>
      </c>
      <c r="T7" s="103">
        <v>25</v>
      </c>
      <c r="U7" s="104">
        <v>25</v>
      </c>
      <c r="V7" s="105">
        <v>25</v>
      </c>
      <c r="W7" s="106">
        <v>25</v>
      </c>
      <c r="X7" s="278">
        <f aca="true" t="shared" si="1" ref="X7:Y11">V7+T7+R7+P7+N7+L7+J7+H7+F7+D7</f>
        <v>236</v>
      </c>
      <c r="Y7" s="279">
        <f t="shared" si="1"/>
        <v>236</v>
      </c>
      <c r="Z7" s="107">
        <f t="shared" si="0"/>
        <v>23.6</v>
      </c>
      <c r="AA7" s="132">
        <f t="shared" si="0"/>
        <v>23.6</v>
      </c>
    </row>
    <row r="8" spans="1:27" ht="12.75" customHeight="1">
      <c r="A8" s="88" t="s">
        <v>183</v>
      </c>
      <c r="B8" s="333"/>
      <c r="C8" s="336"/>
      <c r="D8" s="103">
        <v>25</v>
      </c>
      <c r="E8" s="104">
        <v>25</v>
      </c>
      <c r="F8" s="105">
        <v>29</v>
      </c>
      <c r="G8" s="106">
        <v>29</v>
      </c>
      <c r="H8" s="103">
        <v>35</v>
      </c>
      <c r="I8" s="104">
        <v>35</v>
      </c>
      <c r="J8" s="105">
        <v>24</v>
      </c>
      <c r="K8" s="106">
        <v>24</v>
      </c>
      <c r="L8" s="103">
        <v>20</v>
      </c>
      <c r="M8" s="104">
        <v>20</v>
      </c>
      <c r="N8" s="105">
        <v>55</v>
      </c>
      <c r="O8" s="106">
        <v>55</v>
      </c>
      <c r="P8" s="103">
        <v>31</v>
      </c>
      <c r="Q8" s="104">
        <v>31</v>
      </c>
      <c r="R8" s="105">
        <v>43</v>
      </c>
      <c r="S8" s="106">
        <v>43</v>
      </c>
      <c r="T8" s="103">
        <v>26</v>
      </c>
      <c r="U8" s="104">
        <v>26</v>
      </c>
      <c r="V8" s="105">
        <v>55</v>
      </c>
      <c r="W8" s="106">
        <v>55</v>
      </c>
      <c r="X8" s="278">
        <f t="shared" si="1"/>
        <v>343</v>
      </c>
      <c r="Y8" s="279">
        <f t="shared" si="1"/>
        <v>343</v>
      </c>
      <c r="Z8" s="107">
        <f t="shared" si="0"/>
        <v>34.3</v>
      </c>
      <c r="AA8" s="132">
        <f t="shared" si="0"/>
        <v>34.3</v>
      </c>
    </row>
    <row r="9" spans="1:27" ht="15">
      <c r="A9" s="88" t="s">
        <v>184</v>
      </c>
      <c r="B9" s="334"/>
      <c r="C9" s="337"/>
      <c r="D9" s="103"/>
      <c r="E9" s="104"/>
      <c r="F9" s="105">
        <v>3</v>
      </c>
      <c r="G9" s="106">
        <v>3</v>
      </c>
      <c r="H9" s="103"/>
      <c r="I9" s="104"/>
      <c r="J9" s="105">
        <v>4</v>
      </c>
      <c r="K9" s="106">
        <v>4</v>
      </c>
      <c r="L9" s="103"/>
      <c r="M9" s="104"/>
      <c r="N9" s="105">
        <v>6</v>
      </c>
      <c r="O9" s="106">
        <v>6</v>
      </c>
      <c r="P9" s="103"/>
      <c r="Q9" s="104"/>
      <c r="R9" s="105">
        <v>3</v>
      </c>
      <c r="S9" s="106">
        <v>3</v>
      </c>
      <c r="T9" s="103"/>
      <c r="U9" s="104"/>
      <c r="V9" s="105">
        <v>3</v>
      </c>
      <c r="W9" s="106">
        <v>3</v>
      </c>
      <c r="X9" s="278">
        <f t="shared" si="1"/>
        <v>19</v>
      </c>
      <c r="Y9" s="279">
        <f t="shared" si="1"/>
        <v>19</v>
      </c>
      <c r="Z9" s="107">
        <f t="shared" si="0"/>
        <v>1.9</v>
      </c>
      <c r="AA9" s="132">
        <f t="shared" si="0"/>
        <v>1.9</v>
      </c>
    </row>
    <row r="10" spans="1:27" ht="14.25" customHeight="1">
      <c r="A10" s="95" t="s">
        <v>185</v>
      </c>
      <c r="B10" s="101">
        <v>25</v>
      </c>
      <c r="C10" s="102">
        <v>25</v>
      </c>
      <c r="D10" s="103">
        <v>7.5</v>
      </c>
      <c r="E10" s="104">
        <v>7.5</v>
      </c>
      <c r="F10" s="105">
        <v>41</v>
      </c>
      <c r="G10" s="106">
        <v>41</v>
      </c>
      <c r="H10" s="103">
        <v>29</v>
      </c>
      <c r="I10" s="104">
        <v>29</v>
      </c>
      <c r="J10" s="105">
        <v>40</v>
      </c>
      <c r="K10" s="106">
        <v>40</v>
      </c>
      <c r="L10" s="103">
        <v>2</v>
      </c>
      <c r="M10" s="104">
        <v>2</v>
      </c>
      <c r="N10" s="105">
        <v>13</v>
      </c>
      <c r="O10" s="106">
        <v>13</v>
      </c>
      <c r="P10" s="224">
        <v>45</v>
      </c>
      <c r="Q10" s="104">
        <v>45</v>
      </c>
      <c r="R10" s="105">
        <v>34</v>
      </c>
      <c r="S10" s="106">
        <v>34</v>
      </c>
      <c r="T10" s="103">
        <v>40</v>
      </c>
      <c r="U10" s="104">
        <v>40</v>
      </c>
      <c r="V10" s="105">
        <v>3</v>
      </c>
      <c r="W10" s="106">
        <v>3</v>
      </c>
      <c r="X10" s="278">
        <f t="shared" si="1"/>
        <v>254.5</v>
      </c>
      <c r="Y10" s="279">
        <f t="shared" si="1"/>
        <v>254.5</v>
      </c>
      <c r="Z10" s="107">
        <f t="shared" si="0"/>
        <v>25.45</v>
      </c>
      <c r="AA10" s="132">
        <f t="shared" si="0"/>
        <v>25.45</v>
      </c>
    </row>
    <row r="11" spans="1:27" ht="13.5" customHeight="1">
      <c r="A11" s="95" t="s">
        <v>186</v>
      </c>
      <c r="B11" s="101">
        <v>2</v>
      </c>
      <c r="C11" s="102">
        <v>2</v>
      </c>
      <c r="D11" s="103"/>
      <c r="E11" s="104"/>
      <c r="F11" s="105"/>
      <c r="G11" s="106"/>
      <c r="H11" s="103">
        <v>7</v>
      </c>
      <c r="I11" s="104">
        <v>7</v>
      </c>
      <c r="J11" s="105"/>
      <c r="K11" s="106"/>
      <c r="L11" s="103"/>
      <c r="M11" s="104"/>
      <c r="N11" s="105"/>
      <c r="O11" s="106"/>
      <c r="P11" s="103"/>
      <c r="Q11" s="104"/>
      <c r="R11" s="105">
        <v>7</v>
      </c>
      <c r="S11" s="106">
        <v>7</v>
      </c>
      <c r="T11" s="103"/>
      <c r="U11" s="104"/>
      <c r="V11" s="105"/>
      <c r="W11" s="106"/>
      <c r="X11" s="278">
        <f t="shared" si="1"/>
        <v>14</v>
      </c>
      <c r="Y11" s="279">
        <f t="shared" si="1"/>
        <v>14</v>
      </c>
      <c r="Z11" s="107">
        <f t="shared" si="0"/>
        <v>1.4</v>
      </c>
      <c r="AA11" s="132">
        <f t="shared" si="0"/>
        <v>1.4</v>
      </c>
    </row>
    <row r="12" spans="1:29" ht="15" customHeight="1">
      <c r="A12" s="95" t="s">
        <v>268</v>
      </c>
      <c r="B12" s="332">
        <v>30</v>
      </c>
      <c r="C12" s="344">
        <v>30</v>
      </c>
      <c r="D12" s="103"/>
      <c r="E12" s="104"/>
      <c r="F12" s="105"/>
      <c r="G12" s="106"/>
      <c r="H12" s="103"/>
      <c r="I12" s="104"/>
      <c r="J12" s="105"/>
      <c r="K12" s="106"/>
      <c r="L12" s="103"/>
      <c r="M12" s="104"/>
      <c r="N12" s="105"/>
      <c r="O12" s="106"/>
      <c r="P12" s="103"/>
      <c r="Q12" s="104"/>
      <c r="R12" s="105"/>
      <c r="S12" s="106"/>
      <c r="T12" s="103"/>
      <c r="U12" s="104"/>
      <c r="V12" s="105"/>
      <c r="W12" s="106"/>
      <c r="X12" s="278">
        <f>X13+X14+X15+X16+X17+X18+X19+X20+X21</f>
        <v>303</v>
      </c>
      <c r="Y12" s="279">
        <f>Y13+Y14+Y15+Y16+Y17+Y18+Y19+Y20+Y21</f>
        <v>303</v>
      </c>
      <c r="Z12" s="107">
        <f t="shared" si="0"/>
        <v>30.3</v>
      </c>
      <c r="AA12" s="132">
        <f t="shared" si="0"/>
        <v>30.3</v>
      </c>
      <c r="AC12" s="89"/>
    </row>
    <row r="13" spans="1:27" ht="15">
      <c r="A13" s="88" t="s">
        <v>187</v>
      </c>
      <c r="B13" s="333"/>
      <c r="C13" s="345"/>
      <c r="D13" s="103"/>
      <c r="E13" s="104"/>
      <c r="F13" s="105"/>
      <c r="G13" s="106"/>
      <c r="H13" s="103"/>
      <c r="I13" s="104"/>
      <c r="J13" s="105"/>
      <c r="K13" s="106"/>
      <c r="L13" s="103">
        <v>18</v>
      </c>
      <c r="M13" s="104">
        <v>18</v>
      </c>
      <c r="N13" s="105"/>
      <c r="O13" s="106"/>
      <c r="P13" s="103"/>
      <c r="Q13" s="104"/>
      <c r="R13" s="105"/>
      <c r="S13" s="106"/>
      <c r="T13" s="103"/>
      <c r="U13" s="104"/>
      <c r="V13" s="105"/>
      <c r="W13" s="106"/>
      <c r="X13" s="278">
        <f aca="true" t="shared" si="2" ref="X13:Y23">V13+T13+R13+P13+N13+L13+J13+H13+F13+D13</f>
        <v>18</v>
      </c>
      <c r="Y13" s="279">
        <f t="shared" si="2"/>
        <v>18</v>
      </c>
      <c r="Z13" s="107">
        <f t="shared" si="0"/>
        <v>1.8</v>
      </c>
      <c r="AA13" s="132">
        <f t="shared" si="0"/>
        <v>1.8</v>
      </c>
    </row>
    <row r="14" spans="1:27" ht="14.25" customHeight="1">
      <c r="A14" s="88" t="s">
        <v>188</v>
      </c>
      <c r="B14" s="333"/>
      <c r="C14" s="345"/>
      <c r="D14" s="103"/>
      <c r="E14" s="104"/>
      <c r="F14" s="105">
        <v>20</v>
      </c>
      <c r="G14" s="106">
        <v>20</v>
      </c>
      <c r="H14" s="103"/>
      <c r="I14" s="104"/>
      <c r="J14" s="105"/>
      <c r="K14" s="106"/>
      <c r="L14" s="103"/>
      <c r="M14" s="104"/>
      <c r="N14" s="105"/>
      <c r="O14" s="106"/>
      <c r="P14" s="103"/>
      <c r="Q14" s="104"/>
      <c r="R14" s="105"/>
      <c r="S14" s="106"/>
      <c r="T14" s="103">
        <v>12</v>
      </c>
      <c r="U14" s="104">
        <v>12</v>
      </c>
      <c r="V14" s="105"/>
      <c r="W14" s="106"/>
      <c r="X14" s="278">
        <f t="shared" si="2"/>
        <v>32</v>
      </c>
      <c r="Y14" s="279">
        <f t="shared" si="2"/>
        <v>32</v>
      </c>
      <c r="Z14" s="107">
        <f t="shared" si="0"/>
        <v>3.2</v>
      </c>
      <c r="AA14" s="132">
        <f t="shared" si="0"/>
        <v>3.2</v>
      </c>
    </row>
    <row r="15" spans="1:27" ht="13.5" customHeight="1">
      <c r="A15" s="88" t="s">
        <v>189</v>
      </c>
      <c r="B15" s="333"/>
      <c r="C15" s="345"/>
      <c r="D15" s="103">
        <v>4</v>
      </c>
      <c r="E15" s="104">
        <v>4</v>
      </c>
      <c r="F15" s="105"/>
      <c r="G15" s="106"/>
      <c r="H15" s="103"/>
      <c r="I15" s="104"/>
      <c r="J15" s="105"/>
      <c r="K15" s="106"/>
      <c r="L15" s="103"/>
      <c r="M15" s="104"/>
      <c r="N15" s="105"/>
      <c r="O15" s="106"/>
      <c r="P15" s="103"/>
      <c r="Q15" s="104"/>
      <c r="R15" s="105"/>
      <c r="S15" s="106"/>
      <c r="T15" s="103"/>
      <c r="U15" s="104"/>
      <c r="V15" s="105"/>
      <c r="W15" s="106"/>
      <c r="X15" s="278">
        <f t="shared" si="2"/>
        <v>4</v>
      </c>
      <c r="Y15" s="279">
        <f t="shared" si="2"/>
        <v>4</v>
      </c>
      <c r="Z15" s="107">
        <f t="shared" si="0"/>
        <v>0.4</v>
      </c>
      <c r="AA15" s="132">
        <f t="shared" si="0"/>
        <v>0.4</v>
      </c>
    </row>
    <row r="16" spans="1:27" ht="15">
      <c r="A16" s="88" t="s">
        <v>190</v>
      </c>
      <c r="B16" s="333"/>
      <c r="C16" s="345"/>
      <c r="D16" s="103">
        <v>14</v>
      </c>
      <c r="E16" s="104">
        <v>14</v>
      </c>
      <c r="F16" s="105">
        <v>28</v>
      </c>
      <c r="G16" s="106">
        <v>28</v>
      </c>
      <c r="H16" s="103"/>
      <c r="I16" s="104"/>
      <c r="J16" s="105">
        <v>20</v>
      </c>
      <c r="K16" s="106">
        <v>20</v>
      </c>
      <c r="L16" s="224">
        <v>12</v>
      </c>
      <c r="M16" s="104">
        <v>12</v>
      </c>
      <c r="N16" s="105"/>
      <c r="O16" s="106"/>
      <c r="P16" s="103">
        <v>28</v>
      </c>
      <c r="Q16" s="104">
        <v>28</v>
      </c>
      <c r="R16" s="105"/>
      <c r="S16" s="106"/>
      <c r="T16" s="103">
        <v>32</v>
      </c>
      <c r="U16" s="104">
        <v>32</v>
      </c>
      <c r="V16" s="105">
        <v>4</v>
      </c>
      <c r="W16" s="106">
        <v>4</v>
      </c>
      <c r="X16" s="278">
        <f t="shared" si="2"/>
        <v>138</v>
      </c>
      <c r="Y16" s="279">
        <f t="shared" si="2"/>
        <v>138</v>
      </c>
      <c r="Z16" s="107">
        <f t="shared" si="0"/>
        <v>13.8</v>
      </c>
      <c r="AA16" s="132">
        <f t="shared" si="0"/>
        <v>13.8</v>
      </c>
    </row>
    <row r="17" spans="1:27" ht="13.5" customHeight="1">
      <c r="A17" s="88" t="s">
        <v>191</v>
      </c>
      <c r="B17" s="333"/>
      <c r="C17" s="345"/>
      <c r="D17" s="103"/>
      <c r="E17" s="104"/>
      <c r="F17" s="105"/>
      <c r="G17" s="106"/>
      <c r="H17" s="103"/>
      <c r="I17" s="104"/>
      <c r="J17" s="105"/>
      <c r="K17" s="106"/>
      <c r="L17" s="103"/>
      <c r="M17" s="104"/>
      <c r="N17" s="105">
        <v>20</v>
      </c>
      <c r="O17" s="106">
        <v>20</v>
      </c>
      <c r="P17" s="103"/>
      <c r="Q17" s="104"/>
      <c r="R17" s="105"/>
      <c r="S17" s="106"/>
      <c r="T17" s="103"/>
      <c r="U17" s="104"/>
      <c r="V17" s="105"/>
      <c r="W17" s="106"/>
      <c r="X17" s="278">
        <f t="shared" si="2"/>
        <v>20</v>
      </c>
      <c r="Y17" s="279">
        <f t="shared" si="2"/>
        <v>20</v>
      </c>
      <c r="Z17" s="107">
        <f t="shared" si="0"/>
        <v>2</v>
      </c>
      <c r="AA17" s="132">
        <f t="shared" si="0"/>
        <v>2</v>
      </c>
    </row>
    <row r="18" spans="1:27" ht="13.5" customHeight="1">
      <c r="A18" s="88" t="s">
        <v>192</v>
      </c>
      <c r="B18" s="333"/>
      <c r="C18" s="345"/>
      <c r="D18" s="103"/>
      <c r="E18" s="104"/>
      <c r="F18" s="105"/>
      <c r="G18" s="106"/>
      <c r="H18" s="103"/>
      <c r="I18" s="104"/>
      <c r="J18" s="105"/>
      <c r="K18" s="106"/>
      <c r="L18" s="103"/>
      <c r="M18" s="104"/>
      <c r="N18" s="105"/>
      <c r="O18" s="106"/>
      <c r="P18" s="103">
        <v>14</v>
      </c>
      <c r="Q18" s="104">
        <v>14</v>
      </c>
      <c r="R18" s="105"/>
      <c r="S18" s="106"/>
      <c r="T18" s="103"/>
      <c r="U18" s="104"/>
      <c r="V18" s="105"/>
      <c r="W18" s="106"/>
      <c r="X18" s="278">
        <f t="shared" si="2"/>
        <v>14</v>
      </c>
      <c r="Y18" s="279">
        <f t="shared" si="2"/>
        <v>14</v>
      </c>
      <c r="Z18" s="107">
        <f t="shared" si="0"/>
        <v>1.4</v>
      </c>
      <c r="AA18" s="132">
        <f t="shared" si="0"/>
        <v>1.4</v>
      </c>
    </row>
    <row r="19" spans="1:27" ht="14.25" customHeight="1">
      <c r="A19" s="88" t="s">
        <v>193</v>
      </c>
      <c r="B19" s="333"/>
      <c r="C19" s="345"/>
      <c r="D19" s="103"/>
      <c r="E19" s="104"/>
      <c r="F19" s="105"/>
      <c r="G19" s="106"/>
      <c r="H19" s="103"/>
      <c r="I19" s="104"/>
      <c r="J19" s="105"/>
      <c r="K19" s="106"/>
      <c r="L19" s="103"/>
      <c r="M19" s="104"/>
      <c r="N19" s="105"/>
      <c r="O19" s="106"/>
      <c r="P19" s="103"/>
      <c r="Q19" s="104"/>
      <c r="R19" s="105"/>
      <c r="S19" s="106"/>
      <c r="T19" s="103"/>
      <c r="U19" s="104"/>
      <c r="V19" s="105">
        <v>37</v>
      </c>
      <c r="W19" s="106">
        <v>37</v>
      </c>
      <c r="X19" s="278">
        <f t="shared" si="2"/>
        <v>37</v>
      </c>
      <c r="Y19" s="279">
        <f t="shared" si="2"/>
        <v>37</v>
      </c>
      <c r="Z19" s="107">
        <f t="shared" si="0"/>
        <v>3.7</v>
      </c>
      <c r="AA19" s="132">
        <f t="shared" si="0"/>
        <v>3.7</v>
      </c>
    </row>
    <row r="20" spans="1:27" ht="14.25" customHeight="1">
      <c r="A20" s="88" t="s">
        <v>194</v>
      </c>
      <c r="B20" s="333"/>
      <c r="C20" s="345"/>
      <c r="D20" s="103"/>
      <c r="E20" s="104"/>
      <c r="F20" s="105"/>
      <c r="G20" s="106"/>
      <c r="H20" s="103"/>
      <c r="I20" s="104"/>
      <c r="J20" s="105">
        <v>20</v>
      </c>
      <c r="K20" s="106">
        <v>20</v>
      </c>
      <c r="L20" s="103"/>
      <c r="M20" s="104"/>
      <c r="N20" s="105"/>
      <c r="O20" s="106"/>
      <c r="P20" s="103"/>
      <c r="Q20" s="104"/>
      <c r="R20" s="105"/>
      <c r="S20" s="106"/>
      <c r="T20" s="103"/>
      <c r="U20" s="104"/>
      <c r="V20" s="105"/>
      <c r="W20" s="106"/>
      <c r="X20" s="278">
        <f t="shared" si="2"/>
        <v>20</v>
      </c>
      <c r="Y20" s="279">
        <f t="shared" si="2"/>
        <v>20</v>
      </c>
      <c r="Z20" s="107">
        <f t="shared" si="0"/>
        <v>2</v>
      </c>
      <c r="AA20" s="132">
        <f t="shared" si="0"/>
        <v>2</v>
      </c>
    </row>
    <row r="21" spans="1:27" ht="14.25" customHeight="1">
      <c r="A21" s="88" t="s">
        <v>195</v>
      </c>
      <c r="B21" s="334"/>
      <c r="C21" s="346"/>
      <c r="D21" s="103"/>
      <c r="E21" s="104"/>
      <c r="F21" s="105"/>
      <c r="G21" s="106"/>
      <c r="H21" s="103"/>
      <c r="I21" s="104"/>
      <c r="J21" s="105"/>
      <c r="K21" s="106"/>
      <c r="L21" s="103"/>
      <c r="M21" s="104"/>
      <c r="N21" s="105"/>
      <c r="O21" s="106"/>
      <c r="P21" s="103"/>
      <c r="Q21" s="104"/>
      <c r="R21" s="105"/>
      <c r="S21" s="106"/>
      <c r="T21" s="103"/>
      <c r="U21" s="104"/>
      <c r="V21" s="105">
        <v>20</v>
      </c>
      <c r="W21" s="106">
        <v>20</v>
      </c>
      <c r="X21" s="278">
        <f t="shared" si="2"/>
        <v>20</v>
      </c>
      <c r="Y21" s="279">
        <f t="shared" si="2"/>
        <v>20</v>
      </c>
      <c r="Z21" s="107">
        <f t="shared" si="0"/>
        <v>2</v>
      </c>
      <c r="AA21" s="132">
        <f t="shared" si="0"/>
        <v>2</v>
      </c>
    </row>
    <row r="22" spans="1:27" ht="14.25" customHeight="1">
      <c r="A22" s="95" t="s">
        <v>196</v>
      </c>
      <c r="B22" s="101">
        <v>8</v>
      </c>
      <c r="C22" s="102">
        <v>8</v>
      </c>
      <c r="D22" s="103">
        <v>34</v>
      </c>
      <c r="E22" s="104">
        <v>34</v>
      </c>
      <c r="F22" s="105">
        <v>5</v>
      </c>
      <c r="G22" s="106">
        <v>5</v>
      </c>
      <c r="H22" s="103"/>
      <c r="I22" s="104"/>
      <c r="J22" s="105"/>
      <c r="K22" s="106"/>
      <c r="L22" s="103"/>
      <c r="M22" s="104"/>
      <c r="N22" s="105">
        <v>30</v>
      </c>
      <c r="O22" s="106">
        <v>30</v>
      </c>
      <c r="P22" s="103">
        <v>12</v>
      </c>
      <c r="Q22" s="104">
        <v>12</v>
      </c>
      <c r="R22" s="105"/>
      <c r="S22" s="106"/>
      <c r="T22" s="103"/>
      <c r="U22" s="104"/>
      <c r="V22" s="105"/>
      <c r="W22" s="106"/>
      <c r="X22" s="278">
        <f t="shared" si="2"/>
        <v>81</v>
      </c>
      <c r="Y22" s="279">
        <f t="shared" si="2"/>
        <v>81</v>
      </c>
      <c r="Z22" s="107">
        <f t="shared" si="0"/>
        <v>8.1</v>
      </c>
      <c r="AA22" s="132">
        <f t="shared" si="0"/>
        <v>8.1</v>
      </c>
    </row>
    <row r="23" spans="1:27" ht="25.5" customHeight="1">
      <c r="A23" s="95" t="s">
        <v>335</v>
      </c>
      <c r="B23" s="108">
        <v>160</v>
      </c>
      <c r="C23" s="102">
        <v>120</v>
      </c>
      <c r="D23" s="103">
        <v>49</v>
      </c>
      <c r="E23" s="285">
        <v>36.75</v>
      </c>
      <c r="F23" s="105">
        <v>28</v>
      </c>
      <c r="G23" s="221">
        <v>21</v>
      </c>
      <c r="H23" s="103">
        <v>251</v>
      </c>
      <c r="I23" s="104">
        <v>188.25</v>
      </c>
      <c r="J23" s="105">
        <v>240</v>
      </c>
      <c r="K23" s="286">
        <v>180</v>
      </c>
      <c r="L23" s="103">
        <v>272</v>
      </c>
      <c r="M23" s="119">
        <v>204</v>
      </c>
      <c r="N23" s="105">
        <v>44</v>
      </c>
      <c r="O23" s="219">
        <v>33</v>
      </c>
      <c r="P23" s="103">
        <v>234</v>
      </c>
      <c r="Q23" s="217">
        <v>175.5</v>
      </c>
      <c r="R23" s="105">
        <v>88</v>
      </c>
      <c r="S23" s="106">
        <v>66</v>
      </c>
      <c r="T23" s="103">
        <v>195</v>
      </c>
      <c r="U23" s="285">
        <v>146.25</v>
      </c>
      <c r="V23" s="105">
        <v>179</v>
      </c>
      <c r="W23" s="286">
        <v>134.25</v>
      </c>
      <c r="X23" s="280">
        <f t="shared" si="2"/>
        <v>1580</v>
      </c>
      <c r="Y23" s="281">
        <f t="shared" si="2"/>
        <v>1185</v>
      </c>
      <c r="Z23" s="107">
        <f t="shared" si="0"/>
        <v>158</v>
      </c>
      <c r="AA23" s="132">
        <f t="shared" si="0"/>
        <v>118.5</v>
      </c>
    </row>
    <row r="24" spans="1:27" ht="13.5" customHeight="1">
      <c r="A24" s="96" t="s">
        <v>257</v>
      </c>
      <c r="B24" s="338">
        <v>226</v>
      </c>
      <c r="C24" s="341">
        <v>180</v>
      </c>
      <c r="D24" s="103"/>
      <c r="E24" s="104"/>
      <c r="F24" s="105"/>
      <c r="G24" s="106"/>
      <c r="H24" s="103"/>
      <c r="I24" s="104"/>
      <c r="J24" s="105"/>
      <c r="K24" s="106"/>
      <c r="L24" s="103"/>
      <c r="M24" s="104"/>
      <c r="N24" s="105"/>
      <c r="O24" s="106"/>
      <c r="P24" s="103"/>
      <c r="Q24" s="104"/>
      <c r="R24" s="105"/>
      <c r="S24" s="106"/>
      <c r="T24" s="103"/>
      <c r="U24" s="104"/>
      <c r="V24" s="105"/>
      <c r="W24" s="106"/>
      <c r="X24" s="282">
        <f>X25+X26+X27+X28+X29+X30+X31+X32+X33+X34+X35+X36+X37+X38+X39</f>
        <v>2235</v>
      </c>
      <c r="Y24" s="282">
        <f>Y25+Y26+Y27+Y28+Y29+Y30+Y31+Y32+Y33+Y34+Y35+Y36+Y37+Y38+Y39</f>
        <v>1756.6200000000001</v>
      </c>
      <c r="Z24" s="120">
        <f>(Z25+Z26+Z27+Z28+Z29+Z30+Z31+Z32+Z33+Z34+Z35+Z36+Z37+Z38+Z39)</f>
        <v>223.5</v>
      </c>
      <c r="AA24" s="120">
        <f>(AA25+AA26+AA27+AA28+AA29+AA30+AA31+AA32+AA33+AA34+AA35+AA36+AA37+AA38+AA39)</f>
        <v>175.662</v>
      </c>
    </row>
    <row r="25" spans="1:27" ht="13.5" customHeight="1">
      <c r="A25" s="88" t="s">
        <v>197</v>
      </c>
      <c r="B25" s="339"/>
      <c r="C25" s="342"/>
      <c r="D25" s="103"/>
      <c r="E25" s="104"/>
      <c r="F25" s="105"/>
      <c r="G25" s="106"/>
      <c r="H25" s="103"/>
      <c r="I25" s="104"/>
      <c r="J25" s="105"/>
      <c r="K25" s="106"/>
      <c r="L25" s="103"/>
      <c r="M25" s="104"/>
      <c r="N25" s="105"/>
      <c r="O25" s="106"/>
      <c r="P25" s="103"/>
      <c r="Q25" s="104"/>
      <c r="R25" s="115"/>
      <c r="S25" s="116"/>
      <c r="T25" s="103"/>
      <c r="U25" s="104"/>
      <c r="V25" s="115"/>
      <c r="W25" s="116"/>
      <c r="X25" s="103">
        <f aca="true" t="shared" si="3" ref="X25:Y39">V25+T25+R25+P25+N25+L25+J25+H25+F25+D25</f>
        <v>0</v>
      </c>
      <c r="Y25" s="104">
        <f t="shared" si="3"/>
        <v>0</v>
      </c>
      <c r="Z25" s="107">
        <f t="shared" si="0"/>
        <v>0</v>
      </c>
      <c r="AA25" s="132">
        <f t="shared" si="0"/>
        <v>0</v>
      </c>
    </row>
    <row r="26" spans="1:27" ht="13.5" customHeight="1">
      <c r="A26" s="97" t="s">
        <v>198</v>
      </c>
      <c r="B26" s="339"/>
      <c r="C26" s="342"/>
      <c r="D26" s="113"/>
      <c r="E26" s="114"/>
      <c r="F26" s="115"/>
      <c r="G26" s="116"/>
      <c r="H26" s="113"/>
      <c r="I26" s="114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W26" s="116"/>
      <c r="X26" s="113">
        <f t="shared" si="3"/>
        <v>0</v>
      </c>
      <c r="Y26" s="114">
        <f t="shared" si="3"/>
        <v>0</v>
      </c>
      <c r="Z26" s="117">
        <f t="shared" si="0"/>
        <v>0</v>
      </c>
      <c r="AA26" s="133">
        <f t="shared" si="0"/>
        <v>0</v>
      </c>
    </row>
    <row r="27" spans="1:27" ht="13.5" customHeight="1">
      <c r="A27" s="88" t="s">
        <v>199</v>
      </c>
      <c r="B27" s="339"/>
      <c r="C27" s="342"/>
      <c r="D27" s="103">
        <v>1</v>
      </c>
      <c r="E27" s="104">
        <v>0.8</v>
      </c>
      <c r="F27" s="105">
        <v>1</v>
      </c>
      <c r="G27" s="118">
        <v>0.8</v>
      </c>
      <c r="H27" s="103">
        <v>1</v>
      </c>
      <c r="I27" s="119">
        <v>0.8</v>
      </c>
      <c r="J27" s="105">
        <v>3</v>
      </c>
      <c r="K27" s="106">
        <v>2.4</v>
      </c>
      <c r="L27" s="103">
        <v>1</v>
      </c>
      <c r="M27" s="119">
        <v>0.8</v>
      </c>
      <c r="N27" s="105">
        <v>1</v>
      </c>
      <c r="O27" s="118">
        <v>0.8</v>
      </c>
      <c r="P27" s="103">
        <v>3</v>
      </c>
      <c r="Q27" s="104">
        <v>2.4</v>
      </c>
      <c r="R27" s="105">
        <v>1</v>
      </c>
      <c r="S27" s="118">
        <v>0.8</v>
      </c>
      <c r="T27" s="103">
        <v>1</v>
      </c>
      <c r="U27" s="119">
        <v>0.8</v>
      </c>
      <c r="V27" s="105">
        <v>3</v>
      </c>
      <c r="W27" s="106">
        <v>2.4</v>
      </c>
      <c r="X27" s="278">
        <f t="shared" si="3"/>
        <v>16</v>
      </c>
      <c r="Y27" s="279">
        <f t="shared" si="3"/>
        <v>12.800000000000002</v>
      </c>
      <c r="Z27" s="120">
        <f t="shared" si="0"/>
        <v>1.6</v>
      </c>
      <c r="AA27" s="132">
        <f t="shared" si="0"/>
        <v>1.2800000000000002</v>
      </c>
    </row>
    <row r="28" spans="1:27" ht="13.5" customHeight="1">
      <c r="A28" s="88" t="s">
        <v>299</v>
      </c>
      <c r="B28" s="339"/>
      <c r="C28" s="342"/>
      <c r="D28" s="103">
        <v>1.4</v>
      </c>
      <c r="E28" s="104">
        <v>1</v>
      </c>
      <c r="F28" s="103">
        <v>1.4</v>
      </c>
      <c r="G28" s="104">
        <v>1</v>
      </c>
      <c r="H28" s="103">
        <v>1.4</v>
      </c>
      <c r="I28" s="104">
        <v>1</v>
      </c>
      <c r="J28" s="103">
        <v>1.4</v>
      </c>
      <c r="K28" s="104">
        <v>1</v>
      </c>
      <c r="L28" s="103">
        <v>1.4</v>
      </c>
      <c r="M28" s="104">
        <v>1</v>
      </c>
      <c r="N28" s="103">
        <v>1.4</v>
      </c>
      <c r="O28" s="104">
        <v>1</v>
      </c>
      <c r="P28" s="103">
        <v>1.4</v>
      </c>
      <c r="Q28" s="104">
        <v>1</v>
      </c>
      <c r="R28" s="103">
        <v>1.4</v>
      </c>
      <c r="S28" s="104">
        <v>1</v>
      </c>
      <c r="T28" s="103">
        <v>1.4</v>
      </c>
      <c r="U28" s="104">
        <v>1</v>
      </c>
      <c r="V28" s="103">
        <v>1.4</v>
      </c>
      <c r="W28" s="106">
        <v>1</v>
      </c>
      <c r="X28" s="278">
        <f t="shared" si="3"/>
        <v>14.000000000000002</v>
      </c>
      <c r="Y28" s="279">
        <f t="shared" si="3"/>
        <v>10</v>
      </c>
      <c r="Z28" s="107">
        <f t="shared" si="0"/>
        <v>1.4000000000000001</v>
      </c>
      <c r="AA28" s="132">
        <f t="shared" si="0"/>
        <v>1</v>
      </c>
    </row>
    <row r="29" spans="1:27" ht="13.5" customHeight="1">
      <c r="A29" s="97" t="s">
        <v>200</v>
      </c>
      <c r="B29" s="339"/>
      <c r="C29" s="342"/>
      <c r="D29" s="113"/>
      <c r="E29" s="114"/>
      <c r="F29" s="115"/>
      <c r="G29" s="116"/>
      <c r="H29" s="113"/>
      <c r="I29" s="114"/>
      <c r="J29" s="115"/>
      <c r="K29" s="116"/>
      <c r="L29" s="113"/>
      <c r="M29" s="114"/>
      <c r="N29" s="115"/>
      <c r="O29" s="116"/>
      <c r="P29" s="113"/>
      <c r="Q29" s="114"/>
      <c r="R29" s="115"/>
      <c r="S29" s="116"/>
      <c r="T29" s="113"/>
      <c r="U29" s="114"/>
      <c r="V29" s="115"/>
      <c r="W29" s="116"/>
      <c r="X29" s="113">
        <f t="shared" si="3"/>
        <v>0</v>
      </c>
      <c r="Y29" s="114">
        <f t="shared" si="3"/>
        <v>0</v>
      </c>
      <c r="Z29" s="117">
        <f t="shared" si="0"/>
        <v>0</v>
      </c>
      <c r="AA29" s="133">
        <f t="shared" si="0"/>
        <v>0</v>
      </c>
    </row>
    <row r="30" spans="1:27" ht="14.25" customHeight="1">
      <c r="A30" s="88" t="s">
        <v>201</v>
      </c>
      <c r="B30" s="339"/>
      <c r="C30" s="342"/>
      <c r="D30" s="103">
        <v>2</v>
      </c>
      <c r="E30" s="104">
        <v>2</v>
      </c>
      <c r="F30" s="105">
        <v>1</v>
      </c>
      <c r="G30" s="106">
        <v>1</v>
      </c>
      <c r="H30" s="103"/>
      <c r="I30" s="104"/>
      <c r="J30" s="105">
        <v>1</v>
      </c>
      <c r="K30" s="106">
        <v>1</v>
      </c>
      <c r="L30" s="103">
        <v>3</v>
      </c>
      <c r="M30" s="104">
        <v>3</v>
      </c>
      <c r="N30" s="105">
        <v>1</v>
      </c>
      <c r="O30" s="106">
        <v>1</v>
      </c>
      <c r="P30" s="103"/>
      <c r="Q30" s="104"/>
      <c r="R30" s="105">
        <v>2</v>
      </c>
      <c r="S30" s="106">
        <v>2</v>
      </c>
      <c r="T30" s="103">
        <v>2</v>
      </c>
      <c r="U30" s="104">
        <v>2</v>
      </c>
      <c r="V30" s="105">
        <v>1</v>
      </c>
      <c r="W30" s="106">
        <v>1</v>
      </c>
      <c r="X30" s="278">
        <f t="shared" si="3"/>
        <v>13</v>
      </c>
      <c r="Y30" s="279">
        <f t="shared" si="3"/>
        <v>13</v>
      </c>
      <c r="Z30" s="107">
        <f t="shared" si="0"/>
        <v>1.3</v>
      </c>
      <c r="AA30" s="132">
        <f t="shared" si="0"/>
        <v>1.3</v>
      </c>
    </row>
    <row r="31" spans="1:27" ht="14.25" customHeight="1">
      <c r="A31" s="88" t="s">
        <v>202</v>
      </c>
      <c r="B31" s="339"/>
      <c r="C31" s="342"/>
      <c r="D31" s="103"/>
      <c r="E31" s="104"/>
      <c r="F31" s="105"/>
      <c r="G31" s="106"/>
      <c r="H31" s="103"/>
      <c r="I31" s="104"/>
      <c r="J31" s="105"/>
      <c r="K31" s="106"/>
      <c r="L31" s="103"/>
      <c r="M31" s="104"/>
      <c r="N31" s="105"/>
      <c r="O31" s="118"/>
      <c r="P31" s="224"/>
      <c r="Q31" s="104"/>
      <c r="R31" s="105"/>
      <c r="S31" s="106"/>
      <c r="T31" s="224"/>
      <c r="U31" s="104"/>
      <c r="V31" s="105"/>
      <c r="W31" s="106"/>
      <c r="X31" s="103">
        <f t="shared" si="3"/>
        <v>0</v>
      </c>
      <c r="Y31" s="104">
        <f t="shared" si="3"/>
        <v>0</v>
      </c>
      <c r="Z31" s="107">
        <f t="shared" si="0"/>
        <v>0</v>
      </c>
      <c r="AA31" s="132">
        <f t="shared" si="0"/>
        <v>0</v>
      </c>
    </row>
    <row r="32" spans="1:27" ht="14.25" customHeight="1">
      <c r="A32" s="226" t="s">
        <v>203</v>
      </c>
      <c r="B32" s="339"/>
      <c r="C32" s="342"/>
      <c r="D32" s="113">
        <v>96</v>
      </c>
      <c r="E32" s="114">
        <v>76.8</v>
      </c>
      <c r="F32" s="115">
        <v>17</v>
      </c>
      <c r="G32" s="116">
        <v>13.6</v>
      </c>
      <c r="H32" s="113">
        <v>56</v>
      </c>
      <c r="I32" s="114">
        <v>44.8</v>
      </c>
      <c r="J32" s="115">
        <v>58</v>
      </c>
      <c r="K32" s="116">
        <v>46.4</v>
      </c>
      <c r="L32" s="113">
        <v>50</v>
      </c>
      <c r="M32" s="114">
        <v>40</v>
      </c>
      <c r="N32" s="115">
        <v>85</v>
      </c>
      <c r="O32" s="116">
        <v>68</v>
      </c>
      <c r="P32" s="113">
        <v>26</v>
      </c>
      <c r="Q32" s="114">
        <v>20.8</v>
      </c>
      <c r="R32" s="115">
        <v>110</v>
      </c>
      <c r="S32" s="116">
        <v>88</v>
      </c>
      <c r="T32" s="113">
        <v>67</v>
      </c>
      <c r="U32" s="114">
        <v>53.6</v>
      </c>
      <c r="V32" s="115">
        <v>61</v>
      </c>
      <c r="W32" s="116">
        <v>48.8</v>
      </c>
      <c r="X32" s="113">
        <f t="shared" si="3"/>
        <v>626</v>
      </c>
      <c r="Y32" s="114">
        <f t="shared" si="3"/>
        <v>500.80000000000007</v>
      </c>
      <c r="Z32" s="117">
        <f t="shared" si="0"/>
        <v>62.6</v>
      </c>
      <c r="AA32" s="133">
        <f t="shared" si="0"/>
        <v>50.080000000000005</v>
      </c>
    </row>
    <row r="33" spans="1:27" ht="14.25" customHeight="1">
      <c r="A33" s="88" t="s">
        <v>204</v>
      </c>
      <c r="B33" s="339"/>
      <c r="C33" s="342"/>
      <c r="D33" s="103">
        <v>45</v>
      </c>
      <c r="E33" s="281">
        <v>37.8</v>
      </c>
      <c r="F33" s="105">
        <v>29</v>
      </c>
      <c r="G33" s="219">
        <v>24.36</v>
      </c>
      <c r="H33" s="103">
        <v>6</v>
      </c>
      <c r="I33" s="112">
        <v>5.04</v>
      </c>
      <c r="J33" s="105">
        <v>64</v>
      </c>
      <c r="K33" s="274">
        <v>53.76</v>
      </c>
      <c r="L33" s="103">
        <v>47</v>
      </c>
      <c r="M33" s="112">
        <v>39.48</v>
      </c>
      <c r="N33" s="105">
        <v>24</v>
      </c>
      <c r="O33" s="219">
        <v>20.16</v>
      </c>
      <c r="P33" s="103">
        <v>25</v>
      </c>
      <c r="Q33" s="112">
        <v>21</v>
      </c>
      <c r="R33" s="105">
        <v>19</v>
      </c>
      <c r="S33" s="274">
        <v>15.96</v>
      </c>
      <c r="T33" s="103">
        <v>71</v>
      </c>
      <c r="U33" s="217">
        <v>59.64</v>
      </c>
      <c r="V33" s="105">
        <v>43</v>
      </c>
      <c r="W33" s="274">
        <v>36.12</v>
      </c>
      <c r="X33" s="278">
        <f t="shared" si="3"/>
        <v>373</v>
      </c>
      <c r="Y33" s="279">
        <f t="shared" si="3"/>
        <v>313.32</v>
      </c>
      <c r="Z33" s="107">
        <f t="shared" si="0"/>
        <v>37.3</v>
      </c>
      <c r="AA33" s="132">
        <f t="shared" si="0"/>
        <v>31.332</v>
      </c>
    </row>
    <row r="34" spans="1:27" ht="12.75" customHeight="1">
      <c r="A34" s="88" t="s">
        <v>205</v>
      </c>
      <c r="B34" s="339"/>
      <c r="C34" s="342"/>
      <c r="D34" s="103">
        <v>172</v>
      </c>
      <c r="E34" s="104">
        <v>137.6</v>
      </c>
      <c r="F34" s="105">
        <v>67</v>
      </c>
      <c r="G34" s="118">
        <v>53.6</v>
      </c>
      <c r="H34" s="103"/>
      <c r="I34" s="104"/>
      <c r="J34" s="105">
        <v>44</v>
      </c>
      <c r="K34" s="106">
        <v>35.2</v>
      </c>
      <c r="L34" s="103">
        <v>140</v>
      </c>
      <c r="M34" s="104">
        <v>112</v>
      </c>
      <c r="N34" s="105">
        <v>160</v>
      </c>
      <c r="O34" s="106">
        <v>128</v>
      </c>
      <c r="P34" s="103">
        <v>56</v>
      </c>
      <c r="Q34" s="104">
        <v>44.8</v>
      </c>
      <c r="R34" s="105">
        <v>85</v>
      </c>
      <c r="S34" s="106">
        <v>68</v>
      </c>
      <c r="T34" s="103"/>
      <c r="U34" s="275"/>
      <c r="V34" s="105">
        <v>114</v>
      </c>
      <c r="W34" s="106">
        <v>56</v>
      </c>
      <c r="X34" s="278">
        <f t="shared" si="3"/>
        <v>838</v>
      </c>
      <c r="Y34" s="279">
        <f t="shared" si="3"/>
        <v>635.2</v>
      </c>
      <c r="Z34" s="107">
        <f t="shared" si="0"/>
        <v>83.8</v>
      </c>
      <c r="AA34" s="132">
        <f t="shared" si="0"/>
        <v>63.52</v>
      </c>
    </row>
    <row r="35" spans="1:27" ht="12.75" customHeight="1">
      <c r="A35" s="88" t="s">
        <v>206</v>
      </c>
      <c r="B35" s="339"/>
      <c r="C35" s="342"/>
      <c r="D35" s="103"/>
      <c r="E35" s="104"/>
      <c r="F35" s="105"/>
      <c r="G35" s="106"/>
      <c r="H35" s="103"/>
      <c r="I35" s="104"/>
      <c r="J35" s="105"/>
      <c r="K35" s="106"/>
      <c r="L35" s="103"/>
      <c r="M35" s="104"/>
      <c r="N35" s="105"/>
      <c r="O35" s="106"/>
      <c r="P35" s="103"/>
      <c r="Q35" s="119"/>
      <c r="R35" s="105"/>
      <c r="S35" s="106"/>
      <c r="T35" s="103"/>
      <c r="U35" s="104"/>
      <c r="V35" s="105"/>
      <c r="W35" s="106"/>
      <c r="X35" s="103">
        <f t="shared" si="3"/>
        <v>0</v>
      </c>
      <c r="Y35" s="104">
        <f t="shared" si="3"/>
        <v>0</v>
      </c>
      <c r="Z35" s="107">
        <f t="shared" si="0"/>
        <v>0</v>
      </c>
      <c r="AA35" s="132">
        <f t="shared" si="0"/>
        <v>0</v>
      </c>
    </row>
    <row r="36" spans="1:27" ht="12" customHeight="1">
      <c r="A36" s="97" t="s">
        <v>207</v>
      </c>
      <c r="B36" s="339"/>
      <c r="C36" s="342"/>
      <c r="D36" s="113">
        <v>12</v>
      </c>
      <c r="E36" s="114">
        <v>9.6</v>
      </c>
      <c r="F36" s="115">
        <v>10</v>
      </c>
      <c r="G36" s="116">
        <v>8</v>
      </c>
      <c r="H36" s="113">
        <v>55</v>
      </c>
      <c r="I36" s="114">
        <v>44</v>
      </c>
      <c r="J36" s="115"/>
      <c r="K36" s="116"/>
      <c r="L36" s="113">
        <v>65</v>
      </c>
      <c r="M36" s="114">
        <v>52</v>
      </c>
      <c r="N36" s="115">
        <v>55</v>
      </c>
      <c r="O36" s="116">
        <v>44</v>
      </c>
      <c r="P36" s="113">
        <v>12</v>
      </c>
      <c r="Q36" s="114">
        <v>9.6</v>
      </c>
      <c r="R36" s="115">
        <v>30</v>
      </c>
      <c r="S36" s="116">
        <v>24</v>
      </c>
      <c r="T36" s="113"/>
      <c r="U36" s="114"/>
      <c r="V36" s="115"/>
      <c r="W36" s="116"/>
      <c r="X36" s="113">
        <f t="shared" si="3"/>
        <v>239</v>
      </c>
      <c r="Y36" s="114">
        <f t="shared" si="3"/>
        <v>191.2</v>
      </c>
      <c r="Z36" s="117">
        <f t="shared" si="0"/>
        <v>23.9</v>
      </c>
      <c r="AA36" s="133">
        <f t="shared" si="0"/>
        <v>19.119999999999997</v>
      </c>
    </row>
    <row r="37" spans="1:27" ht="15">
      <c r="A37" s="97" t="s">
        <v>208</v>
      </c>
      <c r="B37" s="339"/>
      <c r="C37" s="342"/>
      <c r="D37" s="113"/>
      <c r="E37" s="114"/>
      <c r="F37" s="115"/>
      <c r="G37" s="116"/>
      <c r="H37" s="113"/>
      <c r="I37" s="114"/>
      <c r="J37" s="115"/>
      <c r="K37" s="116"/>
      <c r="L37" s="113"/>
      <c r="M37" s="114"/>
      <c r="N37" s="115"/>
      <c r="O37" s="116"/>
      <c r="P37" s="113"/>
      <c r="Q37" s="114"/>
      <c r="R37" s="115"/>
      <c r="S37" s="116"/>
      <c r="T37" s="113"/>
      <c r="U37" s="114"/>
      <c r="V37" s="115"/>
      <c r="W37" s="116"/>
      <c r="X37" s="113">
        <f t="shared" si="3"/>
        <v>0</v>
      </c>
      <c r="Y37" s="114">
        <f t="shared" si="3"/>
        <v>0</v>
      </c>
      <c r="Z37" s="117">
        <f aca="true" t="shared" si="4" ref="Z37:AA67">X37/10</f>
        <v>0</v>
      </c>
      <c r="AA37" s="133">
        <f t="shared" si="4"/>
        <v>0</v>
      </c>
    </row>
    <row r="38" spans="1:27" ht="15">
      <c r="A38" s="88" t="s">
        <v>209</v>
      </c>
      <c r="B38" s="339"/>
      <c r="C38" s="342"/>
      <c r="D38" s="103"/>
      <c r="E38" s="104"/>
      <c r="F38" s="105">
        <v>51</v>
      </c>
      <c r="G38" s="219">
        <v>33.15</v>
      </c>
      <c r="H38" s="103"/>
      <c r="I38" s="104"/>
      <c r="J38" s="105"/>
      <c r="K38" s="106"/>
      <c r="L38" s="103"/>
      <c r="M38" s="104"/>
      <c r="N38" s="105"/>
      <c r="O38" s="106"/>
      <c r="P38" s="103"/>
      <c r="Q38" s="104"/>
      <c r="R38" s="105">
        <v>51</v>
      </c>
      <c r="S38" s="274">
        <v>33.15</v>
      </c>
      <c r="T38" s="103"/>
      <c r="U38" s="104"/>
      <c r="V38" s="105"/>
      <c r="W38" s="106"/>
      <c r="X38" s="278">
        <f t="shared" si="3"/>
        <v>102</v>
      </c>
      <c r="Y38" s="279">
        <f t="shared" si="3"/>
        <v>66.3</v>
      </c>
      <c r="Z38" s="107">
        <f t="shared" si="4"/>
        <v>10.2</v>
      </c>
      <c r="AA38" s="132">
        <f t="shared" si="4"/>
        <v>6.63</v>
      </c>
    </row>
    <row r="39" spans="1:27" ht="15">
      <c r="A39" s="88" t="s">
        <v>274</v>
      </c>
      <c r="B39" s="340"/>
      <c r="C39" s="343"/>
      <c r="D39" s="103"/>
      <c r="E39" s="104"/>
      <c r="F39" s="105"/>
      <c r="G39" s="106"/>
      <c r="H39" s="103"/>
      <c r="I39" s="104"/>
      <c r="J39" s="105"/>
      <c r="K39" s="106"/>
      <c r="L39" s="103">
        <v>7</v>
      </c>
      <c r="M39" s="112">
        <v>7</v>
      </c>
      <c r="N39" s="105"/>
      <c r="O39" s="106"/>
      <c r="P39" s="103"/>
      <c r="Q39" s="104"/>
      <c r="R39" s="105"/>
      <c r="S39" s="106"/>
      <c r="T39" s="103"/>
      <c r="U39" s="104"/>
      <c r="V39" s="105">
        <v>7</v>
      </c>
      <c r="W39" s="274">
        <v>7</v>
      </c>
      <c r="X39" s="278">
        <f t="shared" si="3"/>
        <v>14</v>
      </c>
      <c r="Y39" s="279">
        <f t="shared" si="3"/>
        <v>14</v>
      </c>
      <c r="Z39" s="107">
        <f t="shared" si="4"/>
        <v>1.4</v>
      </c>
      <c r="AA39" s="132">
        <f t="shared" si="4"/>
        <v>1.4</v>
      </c>
    </row>
    <row r="40" spans="1:27" ht="14.25" customHeight="1">
      <c r="A40" s="96" t="s">
        <v>210</v>
      </c>
      <c r="B40" s="332">
        <v>108</v>
      </c>
      <c r="C40" s="335">
        <v>95</v>
      </c>
      <c r="D40" s="103"/>
      <c r="E40" s="104"/>
      <c r="F40" s="105"/>
      <c r="G40" s="106"/>
      <c r="H40" s="103"/>
      <c r="I40" s="104"/>
      <c r="J40" s="105"/>
      <c r="K40" s="106"/>
      <c r="L40" s="103"/>
      <c r="M40" s="104"/>
      <c r="N40" s="105"/>
      <c r="O40" s="106"/>
      <c r="P40" s="103"/>
      <c r="Q40" s="104"/>
      <c r="R40" s="105"/>
      <c r="S40" s="106"/>
      <c r="T40" s="103"/>
      <c r="U40" s="104"/>
      <c r="V40" s="105"/>
      <c r="W40" s="106"/>
      <c r="X40" s="278">
        <f>X41+X42+X43+X44+X45+X46+X47</f>
        <v>1076</v>
      </c>
      <c r="Y40" s="279">
        <f>Y41+Y42+Y43+Y44+Y45+Y46+Y47</f>
        <v>877.62</v>
      </c>
      <c r="Z40" s="107">
        <f t="shared" si="4"/>
        <v>107.6</v>
      </c>
      <c r="AA40" s="132">
        <f t="shared" si="4"/>
        <v>87.762</v>
      </c>
    </row>
    <row r="41" spans="1:27" ht="15">
      <c r="A41" s="88" t="s">
        <v>211</v>
      </c>
      <c r="B41" s="333"/>
      <c r="C41" s="336"/>
      <c r="D41" s="103">
        <v>82</v>
      </c>
      <c r="E41" s="104">
        <v>72.16</v>
      </c>
      <c r="F41" s="105">
        <v>17</v>
      </c>
      <c r="G41" s="219">
        <v>14.96</v>
      </c>
      <c r="H41" s="103">
        <v>10</v>
      </c>
      <c r="I41" s="104">
        <v>8.8</v>
      </c>
      <c r="J41" s="105">
        <v>40</v>
      </c>
      <c r="K41" s="106">
        <v>35.2</v>
      </c>
      <c r="L41" s="103"/>
      <c r="M41" s="104"/>
      <c r="N41" s="105">
        <v>80</v>
      </c>
      <c r="O41" s="221">
        <v>70.4</v>
      </c>
      <c r="P41" s="103"/>
      <c r="Q41" s="104"/>
      <c r="R41" s="105">
        <v>10</v>
      </c>
      <c r="S41" s="106">
        <v>8.8</v>
      </c>
      <c r="T41" s="103"/>
      <c r="U41" s="112"/>
      <c r="V41" s="103"/>
      <c r="W41" s="106"/>
      <c r="X41" s="278">
        <f aca="true" t="shared" si="5" ref="X41:Y54">V41+T41+R41+P41+N41+L41+J41+H41+F41+D41</f>
        <v>239</v>
      </c>
      <c r="Y41" s="279">
        <f t="shared" si="5"/>
        <v>210.32</v>
      </c>
      <c r="Z41" s="107">
        <f t="shared" si="4"/>
        <v>23.9</v>
      </c>
      <c r="AA41" s="132">
        <f t="shared" si="4"/>
        <v>21.032</v>
      </c>
    </row>
    <row r="42" spans="1:27" ht="15">
      <c r="A42" s="88" t="s">
        <v>212</v>
      </c>
      <c r="B42" s="333"/>
      <c r="C42" s="336"/>
      <c r="D42" s="103"/>
      <c r="E42" s="104"/>
      <c r="F42" s="105">
        <v>86</v>
      </c>
      <c r="G42" s="106">
        <v>77</v>
      </c>
      <c r="H42" s="103"/>
      <c r="I42" s="104"/>
      <c r="J42" s="105">
        <v>86</v>
      </c>
      <c r="K42" s="106">
        <v>77</v>
      </c>
      <c r="L42" s="103"/>
      <c r="M42" s="104"/>
      <c r="N42" s="105"/>
      <c r="O42" s="106"/>
      <c r="P42" s="103">
        <v>86</v>
      </c>
      <c r="Q42" s="104">
        <v>77</v>
      </c>
      <c r="R42" s="105"/>
      <c r="S42" s="106"/>
      <c r="T42" s="103">
        <v>97</v>
      </c>
      <c r="U42" s="104">
        <v>87.3</v>
      </c>
      <c r="V42" s="105"/>
      <c r="W42" s="106"/>
      <c r="X42" s="278">
        <f t="shared" si="5"/>
        <v>355</v>
      </c>
      <c r="Y42" s="279">
        <f t="shared" si="5"/>
        <v>318.3</v>
      </c>
      <c r="Z42" s="107">
        <f t="shared" si="4"/>
        <v>35.5</v>
      </c>
      <c r="AA42" s="132">
        <f t="shared" si="4"/>
        <v>31.830000000000002</v>
      </c>
    </row>
    <row r="43" spans="1:27" ht="12.75" customHeight="1">
      <c r="A43" s="88" t="s">
        <v>364</v>
      </c>
      <c r="B43" s="333"/>
      <c r="C43" s="336"/>
      <c r="D43" s="103"/>
      <c r="E43" s="104"/>
      <c r="F43" s="105"/>
      <c r="G43" s="106"/>
      <c r="H43" s="103">
        <v>120</v>
      </c>
      <c r="I43" s="104">
        <v>88</v>
      </c>
      <c r="J43" s="105"/>
      <c r="K43" s="106"/>
      <c r="L43" s="103"/>
      <c r="M43" s="104"/>
      <c r="N43" s="105"/>
      <c r="O43" s="106"/>
      <c r="P43" s="103"/>
      <c r="Q43" s="104"/>
      <c r="R43" s="105"/>
      <c r="S43" s="106"/>
      <c r="T43" s="103"/>
      <c r="U43" s="104"/>
      <c r="V43" s="105"/>
      <c r="W43" s="106"/>
      <c r="X43" s="278">
        <f t="shared" si="5"/>
        <v>120</v>
      </c>
      <c r="Y43" s="279">
        <f t="shared" si="5"/>
        <v>88</v>
      </c>
      <c r="Z43" s="107">
        <f t="shared" si="4"/>
        <v>12</v>
      </c>
      <c r="AA43" s="132">
        <f t="shared" si="4"/>
        <v>8.8</v>
      </c>
    </row>
    <row r="44" spans="1:27" ht="12.75" customHeight="1">
      <c r="A44" s="88" t="s">
        <v>213</v>
      </c>
      <c r="B44" s="333"/>
      <c r="C44" s="336"/>
      <c r="D44" s="103"/>
      <c r="E44" s="104"/>
      <c r="F44" s="105"/>
      <c r="G44" s="106"/>
      <c r="H44" s="103"/>
      <c r="I44" s="104"/>
      <c r="J44" s="105"/>
      <c r="K44" s="106"/>
      <c r="L44" s="103"/>
      <c r="M44" s="104"/>
      <c r="N44" s="105"/>
      <c r="O44" s="106"/>
      <c r="P44" s="103"/>
      <c r="Q44" s="104"/>
      <c r="R44" s="105"/>
      <c r="S44" s="106"/>
      <c r="T44" s="103"/>
      <c r="U44" s="104"/>
      <c r="V44" s="105">
        <v>113</v>
      </c>
      <c r="W44" s="106">
        <v>76</v>
      </c>
      <c r="X44" s="278">
        <f t="shared" si="5"/>
        <v>113</v>
      </c>
      <c r="Y44" s="279">
        <f t="shared" si="5"/>
        <v>76</v>
      </c>
      <c r="Z44" s="107">
        <f t="shared" si="4"/>
        <v>11.3</v>
      </c>
      <c r="AA44" s="132">
        <f t="shared" si="4"/>
        <v>7.6</v>
      </c>
    </row>
    <row r="45" spans="1:27" ht="15">
      <c r="A45" s="88" t="s">
        <v>214</v>
      </c>
      <c r="B45" s="333"/>
      <c r="C45" s="336"/>
      <c r="D45" s="103">
        <v>7</v>
      </c>
      <c r="E45" s="104">
        <v>7</v>
      </c>
      <c r="F45" s="105">
        <v>1</v>
      </c>
      <c r="G45" s="106">
        <v>1</v>
      </c>
      <c r="H45" s="103"/>
      <c r="I45" s="104"/>
      <c r="J45" s="105">
        <v>10</v>
      </c>
      <c r="K45" s="106">
        <v>10</v>
      </c>
      <c r="L45" s="103"/>
      <c r="M45" s="104"/>
      <c r="N45" s="105">
        <v>7</v>
      </c>
      <c r="O45" s="106">
        <v>7</v>
      </c>
      <c r="P45" s="103">
        <v>10</v>
      </c>
      <c r="Q45" s="104">
        <v>10</v>
      </c>
      <c r="R45" s="105"/>
      <c r="S45" s="106"/>
      <c r="T45" s="103">
        <v>7</v>
      </c>
      <c r="U45" s="104">
        <v>7</v>
      </c>
      <c r="V45" s="105">
        <v>3</v>
      </c>
      <c r="W45" s="106">
        <v>3</v>
      </c>
      <c r="X45" s="278">
        <f t="shared" si="5"/>
        <v>45</v>
      </c>
      <c r="Y45" s="279">
        <f t="shared" si="5"/>
        <v>45</v>
      </c>
      <c r="Z45" s="107">
        <f t="shared" si="4"/>
        <v>4.5</v>
      </c>
      <c r="AA45" s="132">
        <f t="shared" si="4"/>
        <v>4.5</v>
      </c>
    </row>
    <row r="46" spans="1:27" ht="14.25" customHeight="1">
      <c r="A46" s="88" t="s">
        <v>215</v>
      </c>
      <c r="B46" s="333"/>
      <c r="C46" s="336"/>
      <c r="D46" s="103"/>
      <c r="E46" s="104"/>
      <c r="F46" s="105"/>
      <c r="G46" s="106"/>
      <c r="H46" s="103">
        <v>29</v>
      </c>
      <c r="I46" s="104">
        <v>29</v>
      </c>
      <c r="J46" s="105"/>
      <c r="K46" s="106"/>
      <c r="L46" s="103"/>
      <c r="M46" s="104"/>
      <c r="N46" s="105"/>
      <c r="O46" s="106"/>
      <c r="P46" s="103"/>
      <c r="Q46" s="104"/>
      <c r="R46" s="105">
        <v>15</v>
      </c>
      <c r="S46" s="106">
        <v>15</v>
      </c>
      <c r="T46" s="103"/>
      <c r="U46" s="104"/>
      <c r="V46" s="105"/>
      <c r="W46" s="106"/>
      <c r="X46" s="278">
        <f t="shared" si="5"/>
        <v>44</v>
      </c>
      <c r="Y46" s="279">
        <f t="shared" si="5"/>
        <v>44</v>
      </c>
      <c r="Z46" s="107">
        <f t="shared" si="4"/>
        <v>4.4</v>
      </c>
      <c r="AA46" s="132">
        <f t="shared" si="4"/>
        <v>4.4</v>
      </c>
    </row>
    <row r="47" spans="1:27" ht="14.25" customHeight="1">
      <c r="A47" s="88" t="s">
        <v>216</v>
      </c>
      <c r="B47" s="334"/>
      <c r="C47" s="337"/>
      <c r="D47" s="103"/>
      <c r="E47" s="104"/>
      <c r="F47" s="105"/>
      <c r="G47" s="106"/>
      <c r="H47" s="103"/>
      <c r="I47" s="104"/>
      <c r="J47" s="105"/>
      <c r="K47" s="106"/>
      <c r="L47" s="103">
        <v>80</v>
      </c>
      <c r="M47" s="104">
        <v>48</v>
      </c>
      <c r="N47" s="105"/>
      <c r="O47" s="106"/>
      <c r="P47" s="103"/>
      <c r="Q47" s="104"/>
      <c r="R47" s="105">
        <v>80</v>
      </c>
      <c r="S47" s="106">
        <v>48</v>
      </c>
      <c r="T47" s="103"/>
      <c r="U47" s="104"/>
      <c r="V47" s="105"/>
      <c r="W47" s="106"/>
      <c r="X47" s="278">
        <f t="shared" si="5"/>
        <v>160</v>
      </c>
      <c r="Y47" s="279">
        <f t="shared" si="5"/>
        <v>96</v>
      </c>
      <c r="Z47" s="107">
        <f t="shared" si="4"/>
        <v>16</v>
      </c>
      <c r="AA47" s="132">
        <f t="shared" si="4"/>
        <v>9.6</v>
      </c>
    </row>
    <row r="48" spans="1:27" ht="13.5" customHeight="1">
      <c r="A48" s="95" t="s">
        <v>275</v>
      </c>
      <c r="B48" s="101">
        <v>100</v>
      </c>
      <c r="C48" s="102">
        <v>100</v>
      </c>
      <c r="D48" s="103">
        <v>100</v>
      </c>
      <c r="E48" s="104">
        <v>100</v>
      </c>
      <c r="F48" s="105">
        <v>100</v>
      </c>
      <c r="G48" s="106">
        <v>100</v>
      </c>
      <c r="H48" s="103">
        <v>100</v>
      </c>
      <c r="I48" s="104">
        <v>100</v>
      </c>
      <c r="J48" s="105">
        <v>100</v>
      </c>
      <c r="K48" s="106">
        <v>100</v>
      </c>
      <c r="L48" s="103">
        <v>100</v>
      </c>
      <c r="M48" s="104">
        <v>100</v>
      </c>
      <c r="N48" s="105">
        <v>100</v>
      </c>
      <c r="O48" s="106">
        <v>100</v>
      </c>
      <c r="P48" s="103">
        <v>100</v>
      </c>
      <c r="Q48" s="104">
        <v>100</v>
      </c>
      <c r="R48" s="105">
        <v>100</v>
      </c>
      <c r="S48" s="106">
        <v>100</v>
      </c>
      <c r="T48" s="103">
        <v>100</v>
      </c>
      <c r="U48" s="104">
        <v>100</v>
      </c>
      <c r="V48" s="105">
        <v>100</v>
      </c>
      <c r="W48" s="106">
        <v>100</v>
      </c>
      <c r="X48" s="278">
        <f t="shared" si="5"/>
        <v>1000</v>
      </c>
      <c r="Y48" s="279">
        <f t="shared" si="5"/>
        <v>1000</v>
      </c>
      <c r="Z48" s="107">
        <f t="shared" si="4"/>
        <v>100</v>
      </c>
      <c r="AA48" s="132">
        <f t="shared" si="4"/>
        <v>100</v>
      </c>
    </row>
    <row r="49" spans="1:27" ht="14.25">
      <c r="A49" s="95" t="s">
        <v>217</v>
      </c>
      <c r="B49" s="101">
        <v>25</v>
      </c>
      <c r="C49" s="102">
        <v>25</v>
      </c>
      <c r="D49" s="103">
        <v>21</v>
      </c>
      <c r="E49" s="104">
        <v>21</v>
      </c>
      <c r="F49" s="105">
        <v>22</v>
      </c>
      <c r="G49" s="106">
        <v>22</v>
      </c>
      <c r="H49" s="103">
        <v>45</v>
      </c>
      <c r="I49" s="104">
        <v>45</v>
      </c>
      <c r="J49" s="222">
        <v>25</v>
      </c>
      <c r="K49" s="106">
        <v>25</v>
      </c>
      <c r="L49" s="103">
        <v>16</v>
      </c>
      <c r="M49" s="104">
        <v>16</v>
      </c>
      <c r="N49" s="105">
        <v>32</v>
      </c>
      <c r="O49" s="106">
        <v>32</v>
      </c>
      <c r="P49" s="103">
        <v>22</v>
      </c>
      <c r="Q49" s="104">
        <v>22</v>
      </c>
      <c r="R49" s="222">
        <v>35</v>
      </c>
      <c r="S49" s="106">
        <v>35</v>
      </c>
      <c r="T49" s="224">
        <v>24</v>
      </c>
      <c r="U49" s="104">
        <v>24</v>
      </c>
      <c r="V49" s="105">
        <v>17</v>
      </c>
      <c r="W49" s="106">
        <v>17</v>
      </c>
      <c r="X49" s="278">
        <f t="shared" si="5"/>
        <v>259</v>
      </c>
      <c r="Y49" s="279">
        <f t="shared" si="5"/>
        <v>259</v>
      </c>
      <c r="Z49" s="107">
        <f t="shared" si="4"/>
        <v>25.9</v>
      </c>
      <c r="AA49" s="132">
        <f t="shared" si="4"/>
        <v>25.9</v>
      </c>
    </row>
    <row r="50" spans="1:27" ht="15" customHeight="1">
      <c r="A50" s="95" t="s">
        <v>218</v>
      </c>
      <c r="B50" s="101">
        <v>1</v>
      </c>
      <c r="C50" s="102">
        <v>1</v>
      </c>
      <c r="D50" s="103"/>
      <c r="E50" s="104"/>
      <c r="F50" s="105">
        <v>2.5</v>
      </c>
      <c r="G50" s="106">
        <v>2.5</v>
      </c>
      <c r="H50" s="103"/>
      <c r="I50" s="104"/>
      <c r="J50" s="105"/>
      <c r="K50" s="106"/>
      <c r="L50" s="103">
        <v>2.5</v>
      </c>
      <c r="M50" s="104">
        <v>2.5</v>
      </c>
      <c r="N50" s="105"/>
      <c r="O50" s="106"/>
      <c r="P50" s="103">
        <v>2.5</v>
      </c>
      <c r="Q50" s="104">
        <v>2.5</v>
      </c>
      <c r="R50" s="105"/>
      <c r="S50" s="106"/>
      <c r="T50" s="103"/>
      <c r="U50" s="104"/>
      <c r="V50" s="105">
        <v>2.5</v>
      </c>
      <c r="W50" s="106">
        <v>2.5</v>
      </c>
      <c r="X50" s="278">
        <f t="shared" si="5"/>
        <v>10</v>
      </c>
      <c r="Y50" s="279">
        <f t="shared" si="5"/>
        <v>10</v>
      </c>
      <c r="Z50" s="107">
        <f t="shared" si="4"/>
        <v>1</v>
      </c>
      <c r="AA50" s="132">
        <f t="shared" si="4"/>
        <v>1</v>
      </c>
    </row>
    <row r="51" spans="1:27" ht="14.25">
      <c r="A51" s="95" t="s">
        <v>219</v>
      </c>
      <c r="B51" s="101">
        <v>0.5</v>
      </c>
      <c r="C51" s="102">
        <v>0.5</v>
      </c>
      <c r="D51" s="103"/>
      <c r="E51" s="104"/>
      <c r="F51" s="105"/>
      <c r="G51" s="106"/>
      <c r="H51" s="103">
        <v>2.5</v>
      </c>
      <c r="I51" s="104">
        <v>2.5</v>
      </c>
      <c r="J51" s="105"/>
      <c r="K51" s="106"/>
      <c r="L51" s="103"/>
      <c r="M51" s="104"/>
      <c r="N51" s="105"/>
      <c r="O51" s="106"/>
      <c r="P51" s="103"/>
      <c r="Q51" s="104"/>
      <c r="R51" s="105">
        <v>2.5</v>
      </c>
      <c r="S51" s="106">
        <v>2.5</v>
      </c>
      <c r="T51" s="103"/>
      <c r="U51" s="104"/>
      <c r="V51" s="105"/>
      <c r="W51" s="106"/>
      <c r="X51" s="278">
        <f t="shared" si="5"/>
        <v>5</v>
      </c>
      <c r="Y51" s="279">
        <f t="shared" si="5"/>
        <v>5</v>
      </c>
      <c r="Z51" s="107">
        <f t="shared" si="4"/>
        <v>0.5</v>
      </c>
      <c r="AA51" s="132">
        <f t="shared" si="4"/>
        <v>0.5</v>
      </c>
    </row>
    <row r="52" spans="1:27" ht="14.25">
      <c r="A52" s="95" t="s">
        <v>220</v>
      </c>
      <c r="B52" s="101">
        <v>0.5</v>
      </c>
      <c r="C52" s="102">
        <v>0.5</v>
      </c>
      <c r="D52" s="103">
        <v>0.72</v>
      </c>
      <c r="E52" s="104">
        <v>0.72</v>
      </c>
      <c r="F52" s="105">
        <v>0.36</v>
      </c>
      <c r="G52" s="106">
        <v>0.36</v>
      </c>
      <c r="H52" s="103">
        <v>0.36</v>
      </c>
      <c r="I52" s="104">
        <v>0.36</v>
      </c>
      <c r="J52" s="223">
        <v>0.72</v>
      </c>
      <c r="K52" s="106">
        <v>0.72</v>
      </c>
      <c r="L52" s="220">
        <v>0.36</v>
      </c>
      <c r="M52" s="104">
        <v>0.36</v>
      </c>
      <c r="N52" s="223">
        <v>0.72</v>
      </c>
      <c r="O52" s="106">
        <v>0.72</v>
      </c>
      <c r="P52" s="220">
        <v>0.36</v>
      </c>
      <c r="Q52" s="104">
        <v>0.36</v>
      </c>
      <c r="R52" s="223">
        <v>0.36</v>
      </c>
      <c r="S52" s="106">
        <v>0.36</v>
      </c>
      <c r="T52" s="220">
        <v>0.72</v>
      </c>
      <c r="U52" s="104">
        <v>0.72</v>
      </c>
      <c r="V52" s="105">
        <v>0.36</v>
      </c>
      <c r="W52" s="106">
        <v>0.36</v>
      </c>
      <c r="X52" s="278">
        <f t="shared" si="5"/>
        <v>5.039999999999999</v>
      </c>
      <c r="Y52" s="279">
        <f t="shared" si="5"/>
        <v>5.039999999999999</v>
      </c>
      <c r="Z52" s="107">
        <f t="shared" si="4"/>
        <v>0.5039999999999999</v>
      </c>
      <c r="AA52" s="132">
        <f t="shared" si="4"/>
        <v>0.5039999999999999</v>
      </c>
    </row>
    <row r="53" spans="1:27" ht="14.25" customHeight="1">
      <c r="A53" s="95" t="s">
        <v>221</v>
      </c>
      <c r="B53" s="101">
        <v>55</v>
      </c>
      <c r="C53" s="102">
        <v>50</v>
      </c>
      <c r="D53" s="103">
        <v>74</v>
      </c>
      <c r="E53" s="104">
        <v>67.34</v>
      </c>
      <c r="F53" s="105">
        <v>80</v>
      </c>
      <c r="G53" s="219">
        <v>72.8</v>
      </c>
      <c r="H53" s="220"/>
      <c r="I53" s="104"/>
      <c r="J53" s="105">
        <v>20</v>
      </c>
      <c r="K53" s="274">
        <v>18.2</v>
      </c>
      <c r="L53" s="103">
        <v>96</v>
      </c>
      <c r="M53" s="112">
        <v>90.6</v>
      </c>
      <c r="N53" s="105">
        <v>80</v>
      </c>
      <c r="O53" s="219">
        <v>72.8</v>
      </c>
      <c r="P53" s="103">
        <v>80</v>
      </c>
      <c r="Q53" s="112">
        <v>72.8</v>
      </c>
      <c r="R53" s="105"/>
      <c r="S53" s="106"/>
      <c r="T53" s="103">
        <v>20</v>
      </c>
      <c r="U53" s="217">
        <v>18.2</v>
      </c>
      <c r="V53" s="105">
        <v>100</v>
      </c>
      <c r="W53" s="274">
        <v>94.6</v>
      </c>
      <c r="X53" s="278">
        <f t="shared" si="5"/>
        <v>550</v>
      </c>
      <c r="Y53" s="279">
        <f t="shared" si="5"/>
        <v>507.34000000000003</v>
      </c>
      <c r="Z53" s="107">
        <f t="shared" si="4"/>
        <v>55</v>
      </c>
      <c r="AA53" s="132">
        <f t="shared" si="4"/>
        <v>50.734</v>
      </c>
    </row>
    <row r="54" spans="1:27" ht="14.25" customHeight="1">
      <c r="A54" s="227" t="s">
        <v>288</v>
      </c>
      <c r="B54" s="101">
        <v>23</v>
      </c>
      <c r="C54" s="102">
        <v>20</v>
      </c>
      <c r="D54" s="103"/>
      <c r="E54" s="104"/>
      <c r="F54" s="105"/>
      <c r="G54" s="106"/>
      <c r="H54" s="103">
        <v>115</v>
      </c>
      <c r="I54" s="285">
        <v>100</v>
      </c>
      <c r="J54" s="105"/>
      <c r="K54" s="106"/>
      <c r="L54" s="103"/>
      <c r="M54" s="104"/>
      <c r="N54" s="105"/>
      <c r="O54" s="106"/>
      <c r="P54" s="103"/>
      <c r="Q54" s="104"/>
      <c r="R54" s="105">
        <v>115</v>
      </c>
      <c r="S54" s="286">
        <v>100</v>
      </c>
      <c r="T54" s="103"/>
      <c r="U54" s="104"/>
      <c r="V54" s="105"/>
      <c r="W54" s="106"/>
      <c r="X54" s="278">
        <f t="shared" si="5"/>
        <v>230</v>
      </c>
      <c r="Y54" s="279">
        <f t="shared" si="5"/>
        <v>200</v>
      </c>
      <c r="Z54" s="107">
        <f t="shared" si="4"/>
        <v>23</v>
      </c>
      <c r="AA54" s="132">
        <f t="shared" si="4"/>
        <v>20</v>
      </c>
    </row>
    <row r="55" spans="1:27" ht="14.25" customHeight="1">
      <c r="A55" s="95" t="s">
        <v>222</v>
      </c>
      <c r="B55" s="332">
        <v>34</v>
      </c>
      <c r="C55" s="335">
        <v>32</v>
      </c>
      <c r="D55" s="103"/>
      <c r="E55" s="104"/>
      <c r="F55" s="105"/>
      <c r="G55" s="106"/>
      <c r="H55" s="103"/>
      <c r="I55" s="104"/>
      <c r="J55" s="105"/>
      <c r="K55" s="106"/>
      <c r="L55" s="103"/>
      <c r="M55" s="104"/>
      <c r="N55" s="105"/>
      <c r="O55" s="106"/>
      <c r="P55" s="103"/>
      <c r="Q55" s="104"/>
      <c r="R55" s="105"/>
      <c r="S55" s="106"/>
      <c r="T55" s="103"/>
      <c r="U55" s="104"/>
      <c r="V55" s="105"/>
      <c r="W55" s="106"/>
      <c r="X55" s="278">
        <f>X56+X57</f>
        <v>333</v>
      </c>
      <c r="Y55" s="279">
        <f>Y56+Y57</f>
        <v>316.35</v>
      </c>
      <c r="Z55" s="107">
        <f t="shared" si="4"/>
        <v>33.3</v>
      </c>
      <c r="AA55" s="132">
        <f t="shared" si="4"/>
        <v>31.635</v>
      </c>
    </row>
    <row r="56" spans="1:27" ht="13.5" customHeight="1">
      <c r="A56" s="88" t="s">
        <v>223</v>
      </c>
      <c r="B56" s="333"/>
      <c r="C56" s="336"/>
      <c r="D56" s="103"/>
      <c r="E56" s="104"/>
      <c r="F56" s="105">
        <v>74</v>
      </c>
      <c r="G56" s="106">
        <v>70.3</v>
      </c>
      <c r="H56" s="103"/>
      <c r="I56" s="104"/>
      <c r="J56" s="105">
        <v>55</v>
      </c>
      <c r="K56" s="274">
        <v>52.25</v>
      </c>
      <c r="L56" s="103"/>
      <c r="M56" s="104"/>
      <c r="N56" s="105"/>
      <c r="O56" s="106"/>
      <c r="P56" s="103">
        <v>61</v>
      </c>
      <c r="Q56" s="112">
        <v>57.95</v>
      </c>
      <c r="R56" s="105"/>
      <c r="S56" s="106"/>
      <c r="T56" s="103">
        <v>83</v>
      </c>
      <c r="U56" s="217">
        <v>78.85</v>
      </c>
      <c r="V56" s="105"/>
      <c r="W56" s="106"/>
      <c r="X56" s="278">
        <f aca="true" t="shared" si="6" ref="X56:Y58">V56+T56+R56+P56+N56+L56+J56+H56+F56+D56</f>
        <v>273</v>
      </c>
      <c r="Y56" s="279">
        <f t="shared" si="6"/>
        <v>259.35</v>
      </c>
      <c r="Z56" s="107">
        <f t="shared" si="4"/>
        <v>27.3</v>
      </c>
      <c r="AA56" s="132">
        <f t="shared" si="4"/>
        <v>25.935000000000002</v>
      </c>
    </row>
    <row r="57" spans="1:27" ht="15">
      <c r="A57" s="88" t="s">
        <v>224</v>
      </c>
      <c r="B57" s="334"/>
      <c r="C57" s="337"/>
      <c r="D57" s="103"/>
      <c r="E57" s="104"/>
      <c r="F57" s="105"/>
      <c r="G57" s="106"/>
      <c r="H57" s="103"/>
      <c r="I57" s="104"/>
      <c r="J57" s="105"/>
      <c r="K57" s="106"/>
      <c r="L57" s="103">
        <v>30</v>
      </c>
      <c r="M57" s="104">
        <v>28.5</v>
      </c>
      <c r="N57" s="105"/>
      <c r="O57" s="106"/>
      <c r="P57" s="103"/>
      <c r="Q57" s="104"/>
      <c r="R57" s="105"/>
      <c r="S57" s="106"/>
      <c r="T57" s="103"/>
      <c r="U57" s="104"/>
      <c r="V57" s="105">
        <v>30</v>
      </c>
      <c r="W57" s="106">
        <v>28.5</v>
      </c>
      <c r="X57" s="278">
        <f t="shared" si="6"/>
        <v>60</v>
      </c>
      <c r="Y57" s="279">
        <f t="shared" si="6"/>
        <v>57</v>
      </c>
      <c r="Z57" s="107">
        <f t="shared" si="4"/>
        <v>6</v>
      </c>
      <c r="AA57" s="132">
        <f t="shared" si="4"/>
        <v>5.7</v>
      </c>
    </row>
    <row r="58" spans="1:27" ht="30.75" customHeight="1" thickBot="1">
      <c r="A58" s="298" t="s">
        <v>319</v>
      </c>
      <c r="B58" s="291">
        <v>24.1</v>
      </c>
      <c r="C58" s="292">
        <v>20</v>
      </c>
      <c r="D58" s="103"/>
      <c r="E58" s="104"/>
      <c r="F58" s="105"/>
      <c r="G58" s="106"/>
      <c r="H58" s="293"/>
      <c r="I58" s="104"/>
      <c r="J58" s="294">
        <v>120.5</v>
      </c>
      <c r="K58" s="104">
        <v>100.02</v>
      </c>
      <c r="L58" s="103"/>
      <c r="M58" s="104"/>
      <c r="N58" s="105"/>
      <c r="O58" s="106"/>
      <c r="P58" s="103"/>
      <c r="Q58" s="104"/>
      <c r="R58" s="105"/>
      <c r="S58" s="106"/>
      <c r="T58" s="294">
        <v>120.5</v>
      </c>
      <c r="U58" s="104">
        <v>100.02</v>
      </c>
      <c r="V58" s="105"/>
      <c r="W58" s="106"/>
      <c r="X58" s="278">
        <f t="shared" si="6"/>
        <v>241</v>
      </c>
      <c r="Y58" s="279">
        <f t="shared" si="6"/>
        <v>200.04</v>
      </c>
      <c r="Z58" s="107">
        <f t="shared" si="4"/>
        <v>24.1</v>
      </c>
      <c r="AA58" s="132">
        <f t="shared" si="4"/>
        <v>20.003999999999998</v>
      </c>
    </row>
    <row r="59" spans="1:27" ht="27.75" customHeight="1">
      <c r="A59" s="95" t="s">
        <v>272</v>
      </c>
      <c r="B59" s="332">
        <v>390</v>
      </c>
      <c r="C59" s="335">
        <v>390</v>
      </c>
      <c r="D59" s="103"/>
      <c r="E59" s="104"/>
      <c r="F59" s="105"/>
      <c r="G59" s="106"/>
      <c r="H59" s="103"/>
      <c r="I59" s="104"/>
      <c r="J59" s="105"/>
      <c r="K59" s="106"/>
      <c r="L59" s="103"/>
      <c r="M59" s="104"/>
      <c r="N59" s="105"/>
      <c r="O59" s="106"/>
      <c r="P59" s="103"/>
      <c r="Q59" s="104"/>
      <c r="R59" s="105"/>
      <c r="S59" s="106"/>
      <c r="T59" s="103"/>
      <c r="U59" s="104"/>
      <c r="V59" s="105"/>
      <c r="W59" s="106"/>
      <c r="X59" s="278">
        <f>X60+X61+X62+X63+X64</f>
        <v>3910</v>
      </c>
      <c r="Y59" s="279">
        <f>Y60+Y61+Y62+Y63+Y64</f>
        <v>3910</v>
      </c>
      <c r="Z59" s="107">
        <f t="shared" si="4"/>
        <v>391</v>
      </c>
      <c r="AA59" s="132">
        <f t="shared" si="4"/>
        <v>391</v>
      </c>
    </row>
    <row r="60" spans="1:27" ht="12" customHeight="1">
      <c r="A60" s="98" t="s">
        <v>225</v>
      </c>
      <c r="B60" s="333"/>
      <c r="C60" s="336"/>
      <c r="D60" s="103">
        <v>104</v>
      </c>
      <c r="E60" s="104">
        <v>104</v>
      </c>
      <c r="F60" s="105">
        <v>312</v>
      </c>
      <c r="G60" s="106">
        <v>312</v>
      </c>
      <c r="H60" s="103">
        <v>242</v>
      </c>
      <c r="I60" s="104">
        <v>242</v>
      </c>
      <c r="J60" s="105">
        <v>278</v>
      </c>
      <c r="K60" s="106">
        <v>278</v>
      </c>
      <c r="L60" s="103">
        <v>280</v>
      </c>
      <c r="M60" s="104">
        <v>280</v>
      </c>
      <c r="N60" s="105">
        <v>50</v>
      </c>
      <c r="O60" s="106">
        <v>50</v>
      </c>
      <c r="P60" s="103">
        <v>333</v>
      </c>
      <c r="Q60" s="104">
        <v>333</v>
      </c>
      <c r="R60" s="105">
        <v>222</v>
      </c>
      <c r="S60" s="106">
        <v>222</v>
      </c>
      <c r="T60" s="103">
        <v>178</v>
      </c>
      <c r="U60" s="104">
        <v>178</v>
      </c>
      <c r="V60" s="105">
        <v>286</v>
      </c>
      <c r="W60" s="106">
        <v>286</v>
      </c>
      <c r="X60" s="278">
        <f aca="true" t="shared" si="7" ref="X60:Y70">V60+T60+R60+P60+N60+L60+J60+H60+F60+D60</f>
        <v>2285</v>
      </c>
      <c r="Y60" s="279">
        <f t="shared" si="7"/>
        <v>2285</v>
      </c>
      <c r="Z60" s="107">
        <f t="shared" si="4"/>
        <v>228.5</v>
      </c>
      <c r="AA60" s="132">
        <f t="shared" si="4"/>
        <v>228.5</v>
      </c>
    </row>
    <row r="61" spans="1:27" ht="14.25" customHeight="1">
      <c r="A61" s="88" t="s">
        <v>302</v>
      </c>
      <c r="B61" s="333"/>
      <c r="C61" s="336"/>
      <c r="D61" s="103"/>
      <c r="E61" s="104"/>
      <c r="F61" s="105"/>
      <c r="G61" s="106"/>
      <c r="H61" s="103"/>
      <c r="I61" s="104"/>
      <c r="J61" s="105"/>
      <c r="K61" s="106"/>
      <c r="L61" s="103"/>
      <c r="M61" s="104"/>
      <c r="N61" s="105">
        <v>145</v>
      </c>
      <c r="O61" s="106">
        <v>145</v>
      </c>
      <c r="P61" s="103"/>
      <c r="Q61" s="104"/>
      <c r="R61" s="105"/>
      <c r="S61" s="106"/>
      <c r="T61" s="103"/>
      <c r="U61" s="104"/>
      <c r="V61" s="105"/>
      <c r="W61" s="106"/>
      <c r="X61" s="278">
        <f t="shared" si="7"/>
        <v>145</v>
      </c>
      <c r="Y61" s="279">
        <f t="shared" si="7"/>
        <v>145</v>
      </c>
      <c r="Z61" s="107">
        <f t="shared" si="4"/>
        <v>14.5</v>
      </c>
      <c r="AA61" s="132">
        <f t="shared" si="4"/>
        <v>14.5</v>
      </c>
    </row>
    <row r="62" spans="1:27" ht="12.75" customHeight="1">
      <c r="A62" s="99" t="s">
        <v>226</v>
      </c>
      <c r="B62" s="333"/>
      <c r="C62" s="336"/>
      <c r="D62" s="103"/>
      <c r="E62" s="104"/>
      <c r="F62" s="105">
        <v>150</v>
      </c>
      <c r="G62" s="106">
        <v>150</v>
      </c>
      <c r="H62" s="103"/>
      <c r="I62" s="104"/>
      <c r="J62" s="105"/>
      <c r="K62" s="106"/>
      <c r="L62" s="103">
        <v>150</v>
      </c>
      <c r="M62" s="104">
        <v>150</v>
      </c>
      <c r="N62" s="105"/>
      <c r="O62" s="106"/>
      <c r="P62" s="103">
        <v>150</v>
      </c>
      <c r="Q62" s="104">
        <v>150</v>
      </c>
      <c r="R62" s="105"/>
      <c r="S62" s="106"/>
      <c r="T62" s="103"/>
      <c r="U62" s="104"/>
      <c r="V62" s="105">
        <v>150</v>
      </c>
      <c r="W62" s="106">
        <v>150</v>
      </c>
      <c r="X62" s="278">
        <f t="shared" si="7"/>
        <v>600</v>
      </c>
      <c r="Y62" s="279">
        <f t="shared" si="7"/>
        <v>600</v>
      </c>
      <c r="Z62" s="107">
        <f t="shared" si="4"/>
        <v>60</v>
      </c>
      <c r="AA62" s="132">
        <f t="shared" si="4"/>
        <v>60</v>
      </c>
    </row>
    <row r="63" spans="1:27" ht="15" customHeight="1">
      <c r="A63" s="88" t="s">
        <v>227</v>
      </c>
      <c r="B63" s="333"/>
      <c r="C63" s="336"/>
      <c r="D63" s="103"/>
      <c r="E63" s="104"/>
      <c r="F63" s="105"/>
      <c r="G63" s="106"/>
      <c r="H63" s="103">
        <v>150</v>
      </c>
      <c r="I63" s="104">
        <v>150</v>
      </c>
      <c r="J63" s="105"/>
      <c r="K63" s="106"/>
      <c r="L63" s="103"/>
      <c r="M63" s="104"/>
      <c r="N63" s="105"/>
      <c r="O63" s="106"/>
      <c r="P63" s="103"/>
      <c r="Q63" s="104"/>
      <c r="R63" s="105">
        <v>150</v>
      </c>
      <c r="S63" s="106">
        <v>150</v>
      </c>
      <c r="T63" s="103"/>
      <c r="U63" s="104"/>
      <c r="V63" s="105"/>
      <c r="W63" s="106"/>
      <c r="X63" s="278">
        <f t="shared" si="7"/>
        <v>300</v>
      </c>
      <c r="Y63" s="279">
        <f t="shared" si="7"/>
        <v>300</v>
      </c>
      <c r="Z63" s="107">
        <f t="shared" si="4"/>
        <v>30</v>
      </c>
      <c r="AA63" s="132">
        <f t="shared" si="4"/>
        <v>30</v>
      </c>
    </row>
    <row r="64" spans="1:27" ht="15">
      <c r="A64" s="88" t="s">
        <v>228</v>
      </c>
      <c r="B64" s="334"/>
      <c r="C64" s="337"/>
      <c r="D64" s="103">
        <v>145</v>
      </c>
      <c r="E64" s="104">
        <v>145</v>
      </c>
      <c r="F64" s="105"/>
      <c r="G64" s="106"/>
      <c r="H64" s="103"/>
      <c r="I64" s="104"/>
      <c r="J64" s="105">
        <v>145</v>
      </c>
      <c r="K64" s="106">
        <v>145</v>
      </c>
      <c r="L64" s="103"/>
      <c r="M64" s="104"/>
      <c r="N64" s="105">
        <v>145</v>
      </c>
      <c r="O64" s="106">
        <v>145</v>
      </c>
      <c r="P64" s="103"/>
      <c r="Q64" s="104"/>
      <c r="R64" s="105"/>
      <c r="S64" s="106"/>
      <c r="T64" s="103">
        <v>145</v>
      </c>
      <c r="U64" s="104">
        <v>145</v>
      </c>
      <c r="V64" s="105"/>
      <c r="W64" s="106"/>
      <c r="X64" s="278">
        <f t="shared" si="7"/>
        <v>580</v>
      </c>
      <c r="Y64" s="279">
        <f t="shared" si="7"/>
        <v>580</v>
      </c>
      <c r="Z64" s="107">
        <f t="shared" si="4"/>
        <v>58</v>
      </c>
      <c r="AA64" s="132">
        <f t="shared" si="4"/>
        <v>58</v>
      </c>
    </row>
    <row r="65" spans="1:27" ht="15" customHeight="1">
      <c r="A65" s="95" t="s">
        <v>271</v>
      </c>
      <c r="B65" s="110">
        <v>30</v>
      </c>
      <c r="C65" s="111">
        <v>30</v>
      </c>
      <c r="D65" s="103">
        <v>75</v>
      </c>
      <c r="E65" s="217">
        <v>75</v>
      </c>
      <c r="F65" s="105"/>
      <c r="G65" s="106"/>
      <c r="H65" s="103">
        <v>75</v>
      </c>
      <c r="I65" s="217">
        <v>75</v>
      </c>
      <c r="J65" s="105"/>
      <c r="K65" s="106"/>
      <c r="L65" s="103"/>
      <c r="M65" s="104"/>
      <c r="N65" s="105">
        <v>75</v>
      </c>
      <c r="O65" s="274">
        <v>75</v>
      </c>
      <c r="P65" s="103"/>
      <c r="Q65" s="104"/>
      <c r="R65" s="105">
        <v>75</v>
      </c>
      <c r="S65" s="274">
        <v>75</v>
      </c>
      <c r="T65" s="103"/>
      <c r="U65" s="104"/>
      <c r="V65" s="105"/>
      <c r="W65" s="106"/>
      <c r="X65" s="278">
        <f t="shared" si="7"/>
        <v>300</v>
      </c>
      <c r="Y65" s="279">
        <f t="shared" si="7"/>
        <v>300</v>
      </c>
      <c r="Z65" s="107">
        <f t="shared" si="4"/>
        <v>30</v>
      </c>
      <c r="AA65" s="132">
        <f t="shared" si="4"/>
        <v>30</v>
      </c>
    </row>
    <row r="66" spans="1:27" ht="14.25" customHeight="1">
      <c r="A66" s="95" t="s">
        <v>229</v>
      </c>
      <c r="B66" s="101">
        <v>9</v>
      </c>
      <c r="C66" s="102">
        <v>9</v>
      </c>
      <c r="D66" s="103">
        <v>21</v>
      </c>
      <c r="E66" s="104">
        <v>21</v>
      </c>
      <c r="F66" s="105">
        <v>9</v>
      </c>
      <c r="G66" s="106">
        <v>9</v>
      </c>
      <c r="H66" s="103">
        <v>5</v>
      </c>
      <c r="I66" s="104">
        <v>5</v>
      </c>
      <c r="J66" s="105">
        <v>9</v>
      </c>
      <c r="K66" s="106">
        <v>9</v>
      </c>
      <c r="L66" s="103">
        <v>3</v>
      </c>
      <c r="M66" s="104">
        <v>3</v>
      </c>
      <c r="N66" s="105">
        <v>6</v>
      </c>
      <c r="O66" s="106">
        <v>6</v>
      </c>
      <c r="P66" s="103">
        <v>7</v>
      </c>
      <c r="Q66" s="104">
        <v>7</v>
      </c>
      <c r="R66" s="105">
        <v>13</v>
      </c>
      <c r="S66" s="106">
        <v>13</v>
      </c>
      <c r="T66" s="103">
        <v>10</v>
      </c>
      <c r="U66" s="104">
        <v>10</v>
      </c>
      <c r="V66" s="105">
        <v>6</v>
      </c>
      <c r="W66" s="106">
        <v>6</v>
      </c>
      <c r="X66" s="278">
        <f t="shared" si="7"/>
        <v>89</v>
      </c>
      <c r="Y66" s="279">
        <f t="shared" si="7"/>
        <v>89</v>
      </c>
      <c r="Z66" s="107">
        <f t="shared" si="4"/>
        <v>8.9</v>
      </c>
      <c r="AA66" s="132">
        <f t="shared" si="4"/>
        <v>8.9</v>
      </c>
    </row>
    <row r="67" spans="1:27" ht="13.5" customHeight="1">
      <c r="A67" s="95" t="s">
        <v>230</v>
      </c>
      <c r="B67" s="101">
        <v>4.3</v>
      </c>
      <c r="C67" s="102">
        <v>4</v>
      </c>
      <c r="D67" s="103"/>
      <c r="E67" s="104"/>
      <c r="F67" s="105">
        <v>7</v>
      </c>
      <c r="G67" s="106">
        <v>6.51</v>
      </c>
      <c r="H67" s="103">
        <v>7</v>
      </c>
      <c r="I67" s="104">
        <v>6.51</v>
      </c>
      <c r="J67" s="105">
        <v>7</v>
      </c>
      <c r="K67" s="106">
        <v>6.51</v>
      </c>
      <c r="L67" s="103">
        <v>7</v>
      </c>
      <c r="M67" s="104">
        <v>6.51</v>
      </c>
      <c r="N67" s="105"/>
      <c r="O67" s="106"/>
      <c r="P67" s="103">
        <v>7</v>
      </c>
      <c r="Q67" s="104">
        <v>6.51</v>
      </c>
      <c r="R67" s="105">
        <v>7</v>
      </c>
      <c r="S67" s="106">
        <v>6.51</v>
      </c>
      <c r="T67" s="103">
        <v>3</v>
      </c>
      <c r="U67" s="104">
        <v>2.51</v>
      </c>
      <c r="V67" s="105"/>
      <c r="W67" s="106"/>
      <c r="X67" s="278">
        <f t="shared" si="7"/>
        <v>45</v>
      </c>
      <c r="Y67" s="283">
        <f t="shared" si="7"/>
        <v>41.56999999999999</v>
      </c>
      <c r="Z67" s="107">
        <f t="shared" si="4"/>
        <v>4.5</v>
      </c>
      <c r="AA67" s="134">
        <f t="shared" si="4"/>
        <v>4.156999999999999</v>
      </c>
    </row>
    <row r="68" spans="1:27" ht="15.75" customHeight="1">
      <c r="A68" s="95" t="s">
        <v>269</v>
      </c>
      <c r="B68" s="218" t="s">
        <v>318</v>
      </c>
      <c r="C68" s="102">
        <v>40</v>
      </c>
      <c r="D68" s="103">
        <v>70</v>
      </c>
      <c r="E68" s="104">
        <v>60.9</v>
      </c>
      <c r="F68" s="105">
        <v>21</v>
      </c>
      <c r="G68" s="219">
        <v>18.21</v>
      </c>
      <c r="H68" s="103">
        <v>72</v>
      </c>
      <c r="I68" s="112">
        <v>62.64</v>
      </c>
      <c r="J68" s="105">
        <v>22</v>
      </c>
      <c r="K68" s="106">
        <v>19.14</v>
      </c>
      <c r="L68" s="224">
        <v>51.5</v>
      </c>
      <c r="M68" s="104">
        <v>44.805</v>
      </c>
      <c r="N68" s="105">
        <v>61</v>
      </c>
      <c r="O68" s="106">
        <v>53.07</v>
      </c>
      <c r="P68" s="103">
        <v>16</v>
      </c>
      <c r="Q68" s="112">
        <v>13.92</v>
      </c>
      <c r="R68" s="105">
        <v>81</v>
      </c>
      <c r="S68" s="106">
        <v>70.47</v>
      </c>
      <c r="T68" s="103">
        <v>33.5</v>
      </c>
      <c r="U68" s="217">
        <v>29.145</v>
      </c>
      <c r="V68" s="105">
        <v>12</v>
      </c>
      <c r="W68" s="274">
        <v>10.44</v>
      </c>
      <c r="X68" s="284">
        <f t="shared" si="7"/>
        <v>440</v>
      </c>
      <c r="Y68" s="279">
        <f t="shared" si="7"/>
        <v>382.73999999999995</v>
      </c>
      <c r="Z68" s="120">
        <f>X68/46/10</f>
        <v>0.9565217391304348</v>
      </c>
      <c r="AA68" s="225">
        <f aca="true" t="shared" si="8" ref="AA68:AA81">Y68/10</f>
        <v>38.273999999999994</v>
      </c>
    </row>
    <row r="69" spans="1:27" ht="27" customHeight="1">
      <c r="A69" s="95" t="s">
        <v>231</v>
      </c>
      <c r="B69" s="101">
        <v>18</v>
      </c>
      <c r="C69" s="102">
        <v>18</v>
      </c>
      <c r="D69" s="103">
        <v>13</v>
      </c>
      <c r="E69" s="104">
        <v>13</v>
      </c>
      <c r="F69" s="105">
        <v>20</v>
      </c>
      <c r="G69" s="106">
        <v>20</v>
      </c>
      <c r="H69" s="103">
        <v>11</v>
      </c>
      <c r="I69" s="104">
        <v>11</v>
      </c>
      <c r="J69" s="105">
        <v>22</v>
      </c>
      <c r="K69" s="106">
        <v>22</v>
      </c>
      <c r="L69" s="224">
        <v>19.5</v>
      </c>
      <c r="M69" s="104">
        <v>19.5</v>
      </c>
      <c r="N69" s="222">
        <v>14.5</v>
      </c>
      <c r="O69" s="106">
        <v>14.5</v>
      </c>
      <c r="P69" s="103">
        <v>20</v>
      </c>
      <c r="Q69" s="104">
        <v>20</v>
      </c>
      <c r="R69" s="105">
        <v>16</v>
      </c>
      <c r="S69" s="106">
        <v>16</v>
      </c>
      <c r="T69" s="103">
        <v>24</v>
      </c>
      <c r="U69" s="104">
        <v>24</v>
      </c>
      <c r="V69" s="105">
        <v>18</v>
      </c>
      <c r="W69" s="106">
        <v>18</v>
      </c>
      <c r="X69" s="278">
        <f t="shared" si="7"/>
        <v>178</v>
      </c>
      <c r="Y69" s="279">
        <f t="shared" si="7"/>
        <v>178</v>
      </c>
      <c r="Z69" s="107">
        <f aca="true" t="shared" si="9" ref="Z69:Z81">X69/10</f>
        <v>17.8</v>
      </c>
      <c r="AA69" s="132">
        <f t="shared" si="8"/>
        <v>17.8</v>
      </c>
    </row>
    <row r="70" spans="1:27" ht="24.75" customHeight="1">
      <c r="A70" s="95" t="s">
        <v>232</v>
      </c>
      <c r="B70" s="101">
        <v>9</v>
      </c>
      <c r="C70" s="102">
        <v>9</v>
      </c>
      <c r="D70" s="103">
        <v>9</v>
      </c>
      <c r="E70" s="104">
        <v>9</v>
      </c>
      <c r="F70" s="105">
        <v>10</v>
      </c>
      <c r="G70" s="106">
        <v>10</v>
      </c>
      <c r="H70" s="103">
        <v>7.5</v>
      </c>
      <c r="I70" s="104">
        <v>7.5</v>
      </c>
      <c r="J70" s="105">
        <v>9</v>
      </c>
      <c r="K70" s="106">
        <v>9</v>
      </c>
      <c r="L70" s="224">
        <v>6.5</v>
      </c>
      <c r="M70" s="104">
        <v>6.5</v>
      </c>
      <c r="N70" s="105">
        <v>8</v>
      </c>
      <c r="O70" s="106">
        <v>8</v>
      </c>
      <c r="P70" s="103">
        <v>8.5</v>
      </c>
      <c r="Q70" s="104">
        <v>8.5</v>
      </c>
      <c r="R70" s="105">
        <v>6</v>
      </c>
      <c r="S70" s="106">
        <v>6</v>
      </c>
      <c r="T70" s="103">
        <v>10</v>
      </c>
      <c r="U70" s="104">
        <v>10</v>
      </c>
      <c r="V70" s="222">
        <v>8</v>
      </c>
      <c r="W70" s="106">
        <v>8</v>
      </c>
      <c r="X70" s="278">
        <f t="shared" si="7"/>
        <v>82.5</v>
      </c>
      <c r="Y70" s="279">
        <f t="shared" si="7"/>
        <v>82.5</v>
      </c>
      <c r="Z70" s="107">
        <f t="shared" si="9"/>
        <v>8.25</v>
      </c>
      <c r="AA70" s="132">
        <f t="shared" si="8"/>
        <v>8.25</v>
      </c>
    </row>
    <row r="71" spans="1:27" ht="12.75" customHeight="1">
      <c r="A71" s="95" t="s">
        <v>298</v>
      </c>
      <c r="B71" s="101">
        <v>12</v>
      </c>
      <c r="C71" s="102">
        <v>12</v>
      </c>
      <c r="D71" s="103"/>
      <c r="E71" s="104"/>
      <c r="F71" s="105"/>
      <c r="G71" s="106"/>
      <c r="H71" s="103"/>
      <c r="I71" s="104"/>
      <c r="J71" s="105"/>
      <c r="K71" s="106"/>
      <c r="L71" s="103"/>
      <c r="M71" s="104"/>
      <c r="N71" s="105"/>
      <c r="O71" s="106"/>
      <c r="P71" s="103"/>
      <c r="Q71" s="104"/>
      <c r="R71" s="105"/>
      <c r="S71" s="106"/>
      <c r="T71" s="103"/>
      <c r="U71" s="104"/>
      <c r="V71" s="105"/>
      <c r="W71" s="106"/>
      <c r="X71" s="278">
        <f>X72+X73+X74</f>
        <v>120</v>
      </c>
      <c r="Y71" s="279">
        <f>Y72+Y73+Y74</f>
        <v>120</v>
      </c>
      <c r="Z71" s="107">
        <f t="shared" si="9"/>
        <v>12</v>
      </c>
      <c r="AA71" s="132">
        <f t="shared" si="8"/>
        <v>12</v>
      </c>
    </row>
    <row r="72" spans="1:27" ht="12.75" customHeight="1">
      <c r="A72" s="88" t="s">
        <v>258</v>
      </c>
      <c r="B72" s="108"/>
      <c r="C72" s="109"/>
      <c r="D72" s="103"/>
      <c r="E72" s="104"/>
      <c r="F72" s="105"/>
      <c r="G72" s="106"/>
      <c r="H72" s="103"/>
      <c r="I72" s="104"/>
      <c r="J72" s="105"/>
      <c r="K72" s="106"/>
      <c r="L72" s="103">
        <v>40</v>
      </c>
      <c r="M72" s="104">
        <v>40</v>
      </c>
      <c r="N72" s="105"/>
      <c r="O72" s="106"/>
      <c r="P72" s="103"/>
      <c r="Q72" s="104"/>
      <c r="R72" s="105"/>
      <c r="S72" s="106"/>
      <c r="T72" s="103"/>
      <c r="U72" s="104"/>
      <c r="V72" s="105"/>
      <c r="W72" s="106"/>
      <c r="X72" s="278">
        <f aca="true" t="shared" si="10" ref="X72:Y74">V72+T72+R72+P72+N72+L72+J72+H72+F72+D72</f>
        <v>40</v>
      </c>
      <c r="Y72" s="279">
        <f t="shared" si="10"/>
        <v>40</v>
      </c>
      <c r="Z72" s="107">
        <f t="shared" si="9"/>
        <v>4</v>
      </c>
      <c r="AA72" s="132">
        <f t="shared" si="8"/>
        <v>4</v>
      </c>
    </row>
    <row r="73" spans="1:27" ht="12.75" customHeight="1">
      <c r="A73" s="88" t="s">
        <v>259</v>
      </c>
      <c r="B73" s="108"/>
      <c r="C73" s="109"/>
      <c r="D73" s="103">
        <v>40</v>
      </c>
      <c r="E73" s="104">
        <v>40</v>
      </c>
      <c r="F73" s="105"/>
      <c r="G73" s="106"/>
      <c r="H73" s="103"/>
      <c r="I73" s="104"/>
      <c r="J73" s="105"/>
      <c r="K73" s="106"/>
      <c r="L73" s="103"/>
      <c r="M73" s="104"/>
      <c r="N73" s="105">
        <v>40</v>
      </c>
      <c r="O73" s="106">
        <v>40</v>
      </c>
      <c r="P73" s="103"/>
      <c r="Q73" s="104"/>
      <c r="R73" s="105"/>
      <c r="S73" s="106"/>
      <c r="T73" s="103"/>
      <c r="U73" s="104"/>
      <c r="V73" s="105"/>
      <c r="W73" s="106"/>
      <c r="X73" s="278">
        <f t="shared" si="10"/>
        <v>80</v>
      </c>
      <c r="Y73" s="279">
        <f t="shared" si="10"/>
        <v>80</v>
      </c>
      <c r="Z73" s="107">
        <f t="shared" si="9"/>
        <v>8</v>
      </c>
      <c r="AA73" s="132">
        <f t="shared" si="8"/>
        <v>8</v>
      </c>
    </row>
    <row r="74" spans="1:27" ht="12.75" customHeight="1">
      <c r="A74" s="88" t="s">
        <v>260</v>
      </c>
      <c r="B74" s="108"/>
      <c r="C74" s="109"/>
      <c r="D74" s="103"/>
      <c r="E74" s="104"/>
      <c r="F74" s="105"/>
      <c r="G74" s="106"/>
      <c r="H74" s="103"/>
      <c r="I74" s="104"/>
      <c r="J74" s="105"/>
      <c r="K74" s="106"/>
      <c r="L74" s="103"/>
      <c r="M74" s="104"/>
      <c r="N74" s="105"/>
      <c r="O74" s="106"/>
      <c r="P74" s="103"/>
      <c r="Q74" s="104"/>
      <c r="R74" s="105"/>
      <c r="S74" s="106"/>
      <c r="T74" s="103"/>
      <c r="U74" s="104"/>
      <c r="V74" s="105"/>
      <c r="W74" s="106"/>
      <c r="X74" s="278">
        <f t="shared" si="10"/>
        <v>0</v>
      </c>
      <c r="Y74" s="279">
        <f t="shared" si="10"/>
        <v>0</v>
      </c>
      <c r="Z74" s="107">
        <f t="shared" si="9"/>
        <v>0</v>
      </c>
      <c r="AA74" s="132">
        <f t="shared" si="8"/>
        <v>0</v>
      </c>
    </row>
    <row r="75" spans="1:27" ht="14.25" customHeight="1">
      <c r="A75" s="96" t="s">
        <v>233</v>
      </c>
      <c r="B75" s="332">
        <v>9</v>
      </c>
      <c r="C75" s="335">
        <v>9</v>
      </c>
      <c r="D75" s="103"/>
      <c r="E75" s="104"/>
      <c r="F75" s="105"/>
      <c r="G75" s="106"/>
      <c r="H75" s="103"/>
      <c r="I75" s="104"/>
      <c r="J75" s="105"/>
      <c r="K75" s="106"/>
      <c r="L75" s="103"/>
      <c r="M75" s="104"/>
      <c r="N75" s="105"/>
      <c r="O75" s="106"/>
      <c r="P75" s="103"/>
      <c r="Q75" s="104"/>
      <c r="R75" s="105"/>
      <c r="S75" s="106"/>
      <c r="T75" s="103"/>
      <c r="U75" s="104"/>
      <c r="V75" s="105"/>
      <c r="W75" s="106"/>
      <c r="X75" s="278">
        <f>X76+X77+X78+X79</f>
        <v>92</v>
      </c>
      <c r="Y75" s="279">
        <f>Y76+Y77+Y78+Y79</f>
        <v>92</v>
      </c>
      <c r="Z75" s="107">
        <f t="shared" si="9"/>
        <v>9.2</v>
      </c>
      <c r="AA75" s="132">
        <f t="shared" si="8"/>
        <v>9.2</v>
      </c>
    </row>
    <row r="76" spans="1:27" ht="12.75" customHeight="1">
      <c r="A76" s="88" t="s">
        <v>234</v>
      </c>
      <c r="B76" s="333"/>
      <c r="C76" s="336"/>
      <c r="D76" s="103"/>
      <c r="E76" s="104"/>
      <c r="F76" s="105">
        <v>11</v>
      </c>
      <c r="G76" s="106">
        <v>11</v>
      </c>
      <c r="H76" s="103"/>
      <c r="I76" s="104"/>
      <c r="J76" s="105"/>
      <c r="K76" s="106"/>
      <c r="L76" s="103"/>
      <c r="M76" s="104"/>
      <c r="N76" s="105"/>
      <c r="O76" s="106"/>
      <c r="P76" s="103"/>
      <c r="Q76" s="104"/>
      <c r="R76" s="105"/>
      <c r="S76" s="106"/>
      <c r="T76" s="103">
        <v>11</v>
      </c>
      <c r="U76" s="104">
        <v>11</v>
      </c>
      <c r="V76" s="105"/>
      <c r="W76" s="106"/>
      <c r="X76" s="278">
        <f aca="true" t="shared" si="11" ref="X76:Y81">V76+T76+R76+P76+N76+L76+J76+H76+F76+D76</f>
        <v>22</v>
      </c>
      <c r="Y76" s="279">
        <f t="shared" si="11"/>
        <v>22</v>
      </c>
      <c r="Z76" s="107">
        <f t="shared" si="9"/>
        <v>2.2</v>
      </c>
      <c r="AA76" s="132">
        <f t="shared" si="8"/>
        <v>2.2</v>
      </c>
    </row>
    <row r="77" spans="1:27" ht="13.5" customHeight="1">
      <c r="A77" s="88" t="s">
        <v>235</v>
      </c>
      <c r="B77" s="333"/>
      <c r="C77" s="336"/>
      <c r="D77" s="103"/>
      <c r="E77" s="104"/>
      <c r="F77" s="105"/>
      <c r="G77" s="106"/>
      <c r="H77" s="103"/>
      <c r="I77" s="104"/>
      <c r="J77" s="105"/>
      <c r="K77" s="106"/>
      <c r="L77" s="103">
        <v>11</v>
      </c>
      <c r="M77" s="104">
        <v>11</v>
      </c>
      <c r="N77" s="105"/>
      <c r="O77" s="106"/>
      <c r="P77" s="103">
        <v>11</v>
      </c>
      <c r="Q77" s="104">
        <v>11</v>
      </c>
      <c r="R77" s="105"/>
      <c r="S77" s="106"/>
      <c r="T77" s="103"/>
      <c r="U77" s="104"/>
      <c r="V77" s="105"/>
      <c r="W77" s="106"/>
      <c r="X77" s="278">
        <f t="shared" si="11"/>
        <v>22</v>
      </c>
      <c r="Y77" s="279">
        <f t="shared" si="11"/>
        <v>22</v>
      </c>
      <c r="Z77" s="107">
        <f t="shared" si="9"/>
        <v>2.2</v>
      </c>
      <c r="AA77" s="132">
        <f t="shared" si="8"/>
        <v>2.2</v>
      </c>
    </row>
    <row r="78" spans="1:27" ht="12" customHeight="1">
      <c r="A78" s="88" t="s">
        <v>236</v>
      </c>
      <c r="B78" s="333"/>
      <c r="C78" s="336"/>
      <c r="D78" s="103"/>
      <c r="E78" s="104"/>
      <c r="F78" s="105"/>
      <c r="G78" s="106"/>
      <c r="H78" s="103"/>
      <c r="I78" s="104"/>
      <c r="J78" s="105"/>
      <c r="K78" s="106"/>
      <c r="L78" s="103"/>
      <c r="M78" s="104"/>
      <c r="N78" s="105"/>
      <c r="O78" s="106"/>
      <c r="P78" s="103"/>
      <c r="Q78" s="104"/>
      <c r="R78" s="105">
        <v>4</v>
      </c>
      <c r="S78" s="106">
        <v>4</v>
      </c>
      <c r="T78" s="103"/>
      <c r="U78" s="104"/>
      <c r="V78" s="105"/>
      <c r="W78" s="106"/>
      <c r="X78" s="278">
        <f t="shared" si="11"/>
        <v>4</v>
      </c>
      <c r="Y78" s="279">
        <f t="shared" si="11"/>
        <v>4</v>
      </c>
      <c r="Z78" s="107">
        <f t="shared" si="9"/>
        <v>0.4</v>
      </c>
      <c r="AA78" s="132">
        <f t="shared" si="8"/>
        <v>0.4</v>
      </c>
    </row>
    <row r="79" spans="1:27" ht="15" customHeight="1">
      <c r="A79" s="88" t="s">
        <v>237</v>
      </c>
      <c r="B79" s="334"/>
      <c r="C79" s="337"/>
      <c r="D79" s="103">
        <v>11</v>
      </c>
      <c r="E79" s="104">
        <v>11</v>
      </c>
      <c r="F79" s="105"/>
      <c r="G79" s="106"/>
      <c r="H79" s="103"/>
      <c r="I79" s="104"/>
      <c r="J79" s="105">
        <v>11</v>
      </c>
      <c r="K79" s="106">
        <v>11</v>
      </c>
      <c r="L79" s="103"/>
      <c r="M79" s="104"/>
      <c r="N79" s="105">
        <v>11</v>
      </c>
      <c r="O79" s="106">
        <v>11</v>
      </c>
      <c r="P79" s="103"/>
      <c r="Q79" s="104"/>
      <c r="R79" s="105"/>
      <c r="S79" s="106"/>
      <c r="T79" s="103"/>
      <c r="U79" s="104"/>
      <c r="V79" s="105">
        <v>11</v>
      </c>
      <c r="W79" s="106">
        <v>11</v>
      </c>
      <c r="X79" s="278">
        <f t="shared" si="11"/>
        <v>44</v>
      </c>
      <c r="Y79" s="279">
        <f t="shared" si="11"/>
        <v>44</v>
      </c>
      <c r="Z79" s="107">
        <f t="shared" si="9"/>
        <v>4.4</v>
      </c>
      <c r="AA79" s="132">
        <f t="shared" si="8"/>
        <v>4.4</v>
      </c>
    </row>
    <row r="80" spans="1:27" ht="18.75" customHeight="1">
      <c r="A80" s="95" t="s">
        <v>270</v>
      </c>
      <c r="B80" s="101">
        <v>0.4</v>
      </c>
      <c r="C80" s="102">
        <v>0.4</v>
      </c>
      <c r="D80" s="103"/>
      <c r="E80" s="104"/>
      <c r="F80" s="105">
        <v>1</v>
      </c>
      <c r="G80" s="106">
        <v>1</v>
      </c>
      <c r="H80" s="103"/>
      <c r="I80" s="104"/>
      <c r="J80" s="105">
        <v>1</v>
      </c>
      <c r="K80" s="106">
        <v>1</v>
      </c>
      <c r="L80" s="103"/>
      <c r="M80" s="104"/>
      <c r="N80" s="105"/>
      <c r="O80" s="106"/>
      <c r="P80" s="103">
        <v>1</v>
      </c>
      <c r="Q80" s="104">
        <v>1</v>
      </c>
      <c r="R80" s="105"/>
      <c r="S80" s="106"/>
      <c r="T80" s="103">
        <v>1</v>
      </c>
      <c r="U80" s="104">
        <v>1</v>
      </c>
      <c r="V80" s="105"/>
      <c r="W80" s="106"/>
      <c r="X80" s="278">
        <f t="shared" si="11"/>
        <v>4</v>
      </c>
      <c r="Y80" s="279">
        <f t="shared" si="11"/>
        <v>4</v>
      </c>
      <c r="Z80" s="107">
        <f t="shared" si="9"/>
        <v>0.4</v>
      </c>
      <c r="AA80" s="132">
        <f t="shared" si="8"/>
        <v>0.4</v>
      </c>
    </row>
    <row r="81" spans="1:27" ht="21" customHeight="1" thickBot="1">
      <c r="A81" s="100" t="s">
        <v>273</v>
      </c>
      <c r="B81" s="121">
        <v>3</v>
      </c>
      <c r="C81" s="122">
        <v>3</v>
      </c>
      <c r="D81" s="123">
        <v>3</v>
      </c>
      <c r="E81" s="124">
        <v>3</v>
      </c>
      <c r="F81" s="125">
        <v>3</v>
      </c>
      <c r="G81" s="126">
        <v>3</v>
      </c>
      <c r="H81" s="127">
        <v>3</v>
      </c>
      <c r="I81" s="128">
        <v>3</v>
      </c>
      <c r="J81" s="129">
        <v>3</v>
      </c>
      <c r="K81" s="130">
        <v>3</v>
      </c>
      <c r="L81" s="127">
        <v>3</v>
      </c>
      <c r="M81" s="128">
        <v>3</v>
      </c>
      <c r="N81" s="129">
        <v>3</v>
      </c>
      <c r="O81" s="130">
        <v>3</v>
      </c>
      <c r="P81" s="127">
        <v>3</v>
      </c>
      <c r="Q81" s="128">
        <v>3</v>
      </c>
      <c r="R81" s="129">
        <v>3</v>
      </c>
      <c r="S81" s="130">
        <v>3</v>
      </c>
      <c r="T81" s="127">
        <v>3</v>
      </c>
      <c r="U81" s="128">
        <v>3</v>
      </c>
      <c r="V81" s="129">
        <v>3</v>
      </c>
      <c r="W81" s="130">
        <v>3</v>
      </c>
      <c r="X81" s="127">
        <f t="shared" si="11"/>
        <v>30</v>
      </c>
      <c r="Y81" s="128">
        <f t="shared" si="11"/>
        <v>30</v>
      </c>
      <c r="Z81" s="131">
        <f t="shared" si="9"/>
        <v>3</v>
      </c>
      <c r="AA81" s="135">
        <f t="shared" si="8"/>
        <v>3</v>
      </c>
    </row>
  </sheetData>
  <sheetProtection/>
  <mergeCells count="29">
    <mergeCell ref="B75:B79"/>
    <mergeCell ref="C75:C79"/>
    <mergeCell ref="R2:S2"/>
    <mergeCell ref="H2:I2"/>
    <mergeCell ref="D2:E2"/>
    <mergeCell ref="F2:G2"/>
    <mergeCell ref="B59:B64"/>
    <mergeCell ref="C59:C64"/>
    <mergeCell ref="B55:B57"/>
    <mergeCell ref="C55:C57"/>
    <mergeCell ref="A1:M1"/>
    <mergeCell ref="N1:AA1"/>
    <mergeCell ref="V2:W2"/>
    <mergeCell ref="Z2:AA2"/>
    <mergeCell ref="J2:K2"/>
    <mergeCell ref="L2:M2"/>
    <mergeCell ref="N2:O2"/>
    <mergeCell ref="X2:Y2"/>
    <mergeCell ref="T2:U2"/>
    <mergeCell ref="P2:Q2"/>
    <mergeCell ref="A4:E4"/>
    <mergeCell ref="B40:B47"/>
    <mergeCell ref="C40:C47"/>
    <mergeCell ref="B6:B9"/>
    <mergeCell ref="C6:C9"/>
    <mergeCell ref="B24:B39"/>
    <mergeCell ref="C24:C39"/>
    <mergeCell ref="B12:B21"/>
    <mergeCell ref="C12:C21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8.00390625" style="0" customWidth="1"/>
    <col min="2" max="2" width="37.5742187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6.00390625" style="0" customWidth="1"/>
    <col min="10" max="10" width="9.00390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10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295</v>
      </c>
      <c r="D4" s="235"/>
      <c r="E4" s="235"/>
      <c r="F4" s="235"/>
      <c r="G4" s="234">
        <f>G5+G6+G7</f>
        <v>250.70999999999998</v>
      </c>
      <c r="H4" s="236"/>
      <c r="I4" s="237"/>
    </row>
    <row r="5" spans="1:9" ht="29.25" customHeight="1">
      <c r="A5" s="8"/>
      <c r="B5" s="1" t="s">
        <v>119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265</v>
      </c>
      <c r="C7" s="31">
        <v>150</v>
      </c>
      <c r="D7" s="31">
        <v>0.13</v>
      </c>
      <c r="E7" s="31">
        <v>0.03</v>
      </c>
      <c r="F7" s="31">
        <v>6.21</v>
      </c>
      <c r="G7" s="31">
        <v>26.83</v>
      </c>
      <c r="H7" s="32">
        <v>2.84</v>
      </c>
      <c r="I7" s="143" t="s">
        <v>68</v>
      </c>
    </row>
    <row r="8" spans="1:9" ht="15">
      <c r="A8" s="232" t="s">
        <v>281</v>
      </c>
      <c r="B8" s="233"/>
      <c r="C8" s="228">
        <v>0.05</v>
      </c>
      <c r="D8" s="140"/>
      <c r="E8" s="140"/>
      <c r="F8" s="140"/>
      <c r="G8" s="142">
        <f>G9+G10</f>
        <v>75.29</v>
      </c>
      <c r="H8" s="238"/>
      <c r="I8" s="141"/>
    </row>
    <row r="9" spans="1:9" ht="15">
      <c r="A9" s="139"/>
      <c r="B9" s="4" t="s">
        <v>147</v>
      </c>
      <c r="C9" s="12" t="s">
        <v>148</v>
      </c>
      <c r="D9" s="12">
        <v>0.28</v>
      </c>
      <c r="E9" s="12">
        <v>0.28</v>
      </c>
      <c r="F9" s="12">
        <v>6.9</v>
      </c>
      <c r="G9" s="12">
        <v>33.09</v>
      </c>
      <c r="H9" s="17">
        <v>7.04</v>
      </c>
      <c r="I9" s="24">
        <v>368</v>
      </c>
    </row>
    <row r="10" spans="1:9" ht="15.75" thickBot="1">
      <c r="A10" s="9"/>
      <c r="B10" s="2" t="s">
        <v>69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7">
        <v>3</v>
      </c>
      <c r="I10" s="25">
        <v>399</v>
      </c>
    </row>
    <row r="11" spans="1:9" ht="15">
      <c r="A11" s="239" t="s">
        <v>12</v>
      </c>
      <c r="B11" s="240"/>
      <c r="C11" s="234">
        <f>C12+C13+C14+C15+C16+C17+C18</f>
        <v>510</v>
      </c>
      <c r="D11" s="235"/>
      <c r="E11" s="235"/>
      <c r="F11" s="235"/>
      <c r="G11" s="248">
        <f>G12+G13+G14+G15+G16+G17+G18</f>
        <v>473.96000000000004</v>
      </c>
      <c r="H11" s="236"/>
      <c r="I11" s="237"/>
    </row>
    <row r="12" spans="1:9" ht="15">
      <c r="A12" s="241"/>
      <c r="B12" s="40" t="s">
        <v>115</v>
      </c>
      <c r="C12" s="15">
        <v>45</v>
      </c>
      <c r="D12" s="15">
        <v>0.66</v>
      </c>
      <c r="E12" s="15">
        <v>2.04</v>
      </c>
      <c r="F12" s="15">
        <v>3.87</v>
      </c>
      <c r="G12" s="60">
        <v>36.46</v>
      </c>
      <c r="H12" s="20">
        <v>1.58</v>
      </c>
      <c r="I12" s="23">
        <v>41</v>
      </c>
    </row>
    <row r="13" spans="1:10" ht="30">
      <c r="A13" s="242"/>
      <c r="B13" s="4" t="s">
        <v>158</v>
      </c>
      <c r="C13" s="15">
        <v>150</v>
      </c>
      <c r="D13" s="15">
        <v>5.03</v>
      </c>
      <c r="E13" s="15">
        <v>5.25</v>
      </c>
      <c r="F13" s="15">
        <v>9.5</v>
      </c>
      <c r="G13" s="15">
        <v>105.6</v>
      </c>
      <c r="H13" s="21">
        <v>4.29</v>
      </c>
      <c r="I13" s="23">
        <v>80</v>
      </c>
      <c r="J13" s="302"/>
    </row>
    <row r="14" spans="1:9" ht="15.75" customHeight="1">
      <c r="A14" s="243"/>
      <c r="B14" s="5" t="s">
        <v>96</v>
      </c>
      <c r="C14" s="15">
        <v>100</v>
      </c>
      <c r="D14" s="15">
        <v>13.62</v>
      </c>
      <c r="E14" s="15">
        <v>6.93</v>
      </c>
      <c r="F14" s="15">
        <v>19.78</v>
      </c>
      <c r="G14" s="15">
        <v>195.99</v>
      </c>
      <c r="H14" s="20">
        <v>0.39</v>
      </c>
      <c r="I14" s="23">
        <v>236</v>
      </c>
    </row>
    <row r="15" spans="1:9" ht="15" customHeight="1">
      <c r="A15" s="244"/>
      <c r="B15" s="144" t="s">
        <v>291</v>
      </c>
      <c r="C15" s="145">
        <v>30</v>
      </c>
      <c r="D15" s="145">
        <v>1.03</v>
      </c>
      <c r="E15" s="15">
        <v>2.07</v>
      </c>
      <c r="F15" s="15">
        <v>4.47</v>
      </c>
      <c r="G15" s="15">
        <v>40.91</v>
      </c>
      <c r="H15" s="20">
        <v>0.39</v>
      </c>
      <c r="I15" s="23">
        <v>369</v>
      </c>
    </row>
    <row r="16" spans="1:9" ht="16.5" customHeight="1">
      <c r="A16" s="9"/>
      <c r="B16" s="2" t="s">
        <v>245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70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7">
        <v>0</v>
      </c>
      <c r="I17" s="38"/>
    </row>
    <row r="18" spans="1:9" ht="15.75" thickBot="1">
      <c r="A18" s="9"/>
      <c r="B18" s="2" t="s">
        <v>71</v>
      </c>
      <c r="C18" s="12">
        <v>15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8"/>
    </row>
    <row r="19" spans="1:9" ht="15">
      <c r="A19" s="239" t="s">
        <v>13</v>
      </c>
      <c r="B19" s="240"/>
      <c r="C19" s="234">
        <f>C20+C21</f>
        <v>185</v>
      </c>
      <c r="D19" s="235"/>
      <c r="E19" s="235"/>
      <c r="F19" s="235"/>
      <c r="G19" s="234">
        <f>G20+G21</f>
        <v>223.25</v>
      </c>
      <c r="H19" s="235"/>
      <c r="I19" s="237"/>
    </row>
    <row r="20" spans="1:10" ht="15">
      <c r="A20" s="10"/>
      <c r="B20" s="3" t="s">
        <v>246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302"/>
    </row>
    <row r="21" spans="1:9" ht="15.75" thickBot="1">
      <c r="A21" s="10"/>
      <c r="B21" s="4" t="s">
        <v>293</v>
      </c>
      <c r="C21" s="12">
        <v>40</v>
      </c>
      <c r="D21" s="12">
        <v>2.36</v>
      </c>
      <c r="E21" s="12">
        <v>1.88</v>
      </c>
      <c r="F21" s="12">
        <v>30</v>
      </c>
      <c r="G21" s="12">
        <v>146.4</v>
      </c>
      <c r="H21" s="17">
        <v>0</v>
      </c>
      <c r="I21" s="41"/>
    </row>
    <row r="22" spans="1:9" ht="15">
      <c r="A22" s="239" t="s">
        <v>14</v>
      </c>
      <c r="B22" s="240"/>
      <c r="C22" s="234">
        <f>C23+C24+C25+C26+C27+C28+C30</f>
        <v>406</v>
      </c>
      <c r="D22" s="235"/>
      <c r="E22" s="235"/>
      <c r="F22" s="235"/>
      <c r="G22" s="234">
        <f>G23+G24+G25+G26+G27+G28+G30</f>
        <v>385.97</v>
      </c>
      <c r="H22" s="235"/>
      <c r="I22" s="237"/>
    </row>
    <row r="23" spans="1:10" ht="26.25" customHeight="1">
      <c r="A23" s="9"/>
      <c r="B23" s="40" t="s">
        <v>339</v>
      </c>
      <c r="C23" s="15">
        <v>40</v>
      </c>
      <c r="D23" s="15">
        <v>0.74</v>
      </c>
      <c r="E23" s="15">
        <v>2.09</v>
      </c>
      <c r="F23" s="15">
        <v>4.23</v>
      </c>
      <c r="G23" s="15">
        <v>38.97</v>
      </c>
      <c r="H23" s="20">
        <v>8.72</v>
      </c>
      <c r="I23" s="23">
        <v>46</v>
      </c>
      <c r="J23" s="302"/>
    </row>
    <row r="24" spans="1:10" ht="17.25" customHeight="1">
      <c r="A24" s="9"/>
      <c r="B24" s="5" t="s">
        <v>276</v>
      </c>
      <c r="C24" s="15">
        <v>60</v>
      </c>
      <c r="D24" s="15">
        <v>10.55</v>
      </c>
      <c r="E24" s="15">
        <v>12.09</v>
      </c>
      <c r="F24" s="15">
        <v>7.73</v>
      </c>
      <c r="G24" s="15">
        <v>182.33</v>
      </c>
      <c r="H24" s="15">
        <v>0.75</v>
      </c>
      <c r="I24" s="23" t="s">
        <v>277</v>
      </c>
      <c r="J24" s="302"/>
    </row>
    <row r="25" spans="1:9" ht="15" customHeight="1">
      <c r="A25" s="9"/>
      <c r="B25" s="5" t="s">
        <v>323</v>
      </c>
      <c r="C25" s="15">
        <v>120</v>
      </c>
      <c r="D25" s="15">
        <v>2.86</v>
      </c>
      <c r="E25" s="15">
        <v>2.48</v>
      </c>
      <c r="F25" s="15">
        <v>8.82</v>
      </c>
      <c r="G25" s="15">
        <v>70.79</v>
      </c>
      <c r="H25" s="20">
        <v>22.99</v>
      </c>
      <c r="I25" s="23">
        <v>336</v>
      </c>
    </row>
    <row r="26" spans="1:9" ht="17.25" customHeight="1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">
      <c r="A27" s="243"/>
      <c r="B27" s="5" t="s">
        <v>278</v>
      </c>
      <c r="C27" s="15">
        <v>25</v>
      </c>
      <c r="D27" s="15">
        <v>1.65</v>
      </c>
      <c r="E27" s="15">
        <v>0.3</v>
      </c>
      <c r="F27" s="60">
        <v>9.9</v>
      </c>
      <c r="G27" s="15">
        <v>49.5</v>
      </c>
      <c r="H27" s="15">
        <v>0</v>
      </c>
      <c r="I27" s="38"/>
    </row>
    <row r="28" spans="1:9" ht="15">
      <c r="A28" s="9"/>
      <c r="B28" s="2" t="s">
        <v>292</v>
      </c>
      <c r="C28" s="12">
        <v>10</v>
      </c>
      <c r="D28" s="12">
        <v>0.76</v>
      </c>
      <c r="E28" s="12">
        <v>0.08</v>
      </c>
      <c r="F28" s="12">
        <v>4.9</v>
      </c>
      <c r="G28" s="12">
        <v>23.5</v>
      </c>
      <c r="H28" s="17">
        <v>0</v>
      </c>
      <c r="I28" s="38"/>
    </row>
    <row r="29" spans="1:9" ht="15">
      <c r="A29" s="303"/>
      <c r="B29" s="3" t="s">
        <v>247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9"/>
    </row>
    <row r="30" spans="1:9" ht="15">
      <c r="A30" s="10"/>
      <c r="B30" s="3" t="s">
        <v>300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31.5" customHeight="1" thickBot="1">
      <c r="A31" s="245" t="s">
        <v>15</v>
      </c>
      <c r="B31" s="246"/>
      <c r="C31" s="246"/>
      <c r="D31" s="37">
        <f>SUM(D5:D30)</f>
        <v>57.43000000000001</v>
      </c>
      <c r="E31" s="37">
        <f>SUM(E5:E30)</f>
        <v>53.21</v>
      </c>
      <c r="F31" s="37">
        <f>SUM(F5:F30)</f>
        <v>172.26999999999998</v>
      </c>
      <c r="G31" s="59">
        <f>G4+G8+G11+G19+G22</f>
        <v>1409.18</v>
      </c>
      <c r="H31" s="37">
        <f>SUM(H5:H30)</f>
        <v>55.29</v>
      </c>
      <c r="I31" s="247"/>
    </row>
    <row r="32" spans="1:9" ht="15.75">
      <c r="A32" s="360" t="s">
        <v>264</v>
      </c>
      <c r="B32" s="360"/>
      <c r="C32" s="360"/>
      <c r="D32" s="360"/>
      <c r="E32" s="360"/>
      <c r="F32" s="360"/>
      <c r="G32" s="360"/>
      <c r="H32" s="360"/>
      <c r="I32" s="360"/>
    </row>
    <row r="33" spans="1:9" ht="30.75" customHeight="1">
      <c r="A33" s="358" t="s">
        <v>320</v>
      </c>
      <c r="B33" s="359"/>
      <c r="C33" s="359"/>
      <c r="D33" s="359"/>
      <c r="E33" s="359"/>
      <c r="F33" s="359"/>
      <c r="G33" s="359"/>
      <c r="H33" s="359"/>
      <c r="I33" s="359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customHeight="1" thickBot="1">
      <c r="A3" s="229" t="s">
        <v>16</v>
      </c>
      <c r="B3" s="230"/>
      <c r="C3" s="230"/>
      <c r="D3" s="230"/>
      <c r="E3" s="230"/>
      <c r="F3" s="230"/>
      <c r="G3" s="230"/>
      <c r="H3" s="230"/>
      <c r="I3" s="231"/>
    </row>
    <row r="4" spans="1:9" ht="13.5" customHeight="1">
      <c r="A4" s="232" t="s">
        <v>11</v>
      </c>
      <c r="B4" s="233"/>
      <c r="C4" s="234">
        <f>C5+C6+C7</f>
        <v>360</v>
      </c>
      <c r="D4" s="235"/>
      <c r="E4" s="235"/>
      <c r="F4" s="235"/>
      <c r="G4" s="248">
        <f>G5+G6+G7</f>
        <v>386.39</v>
      </c>
      <c r="H4" s="235"/>
      <c r="I4" s="237"/>
    </row>
    <row r="5" spans="1:10" ht="15.75" customHeight="1">
      <c r="A5" s="8"/>
      <c r="B5" s="1" t="s">
        <v>301</v>
      </c>
      <c r="C5" s="11">
        <v>150</v>
      </c>
      <c r="D5" s="11">
        <v>6.53</v>
      </c>
      <c r="E5" s="11">
        <v>7.48</v>
      </c>
      <c r="F5" s="11">
        <v>23.15</v>
      </c>
      <c r="G5" s="11">
        <v>187.2</v>
      </c>
      <c r="H5" s="16">
        <v>1.89</v>
      </c>
      <c r="I5" s="23">
        <v>199</v>
      </c>
      <c r="J5" s="302"/>
    </row>
    <row r="6" spans="1:9" ht="15" customHeight="1">
      <c r="A6" s="9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customHeight="1" thickBot="1">
      <c r="A7" s="29"/>
      <c r="B7" s="30" t="s">
        <v>294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281</v>
      </c>
      <c r="B8" s="233"/>
      <c r="C8" s="228">
        <v>0.05</v>
      </c>
      <c r="D8" s="140"/>
      <c r="E8" s="140"/>
      <c r="F8" s="140"/>
      <c r="G8" s="249">
        <f>G9+G10</f>
        <v>78.58000000000001</v>
      </c>
      <c r="H8" s="149"/>
      <c r="I8" s="146"/>
    </row>
    <row r="9" spans="1:9" ht="15">
      <c r="A9" s="10"/>
      <c r="B9" s="4" t="s">
        <v>74</v>
      </c>
      <c r="C9" s="12" t="s">
        <v>75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72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9">
        <v>399</v>
      </c>
    </row>
    <row r="11" spans="1:9" ht="14.25" customHeight="1">
      <c r="A11" s="250" t="s">
        <v>12</v>
      </c>
      <c r="B11" s="251"/>
      <c r="C11" s="252">
        <f>C12+C13+C14+C15+C16+C17+C18</f>
        <v>589</v>
      </c>
      <c r="D11" s="233"/>
      <c r="E11" s="233"/>
      <c r="F11" s="233"/>
      <c r="G11" s="252">
        <f>G12+G13+G14+G15+G16+G17+G18</f>
        <v>573.9000000000001</v>
      </c>
      <c r="H11" s="233"/>
      <c r="I11" s="253"/>
    </row>
    <row r="12" spans="1:9" ht="15.75" customHeight="1">
      <c r="A12" s="241"/>
      <c r="B12" s="40" t="s">
        <v>248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28.5" customHeight="1">
      <c r="A13" s="242"/>
      <c r="B13" s="4" t="s">
        <v>84</v>
      </c>
      <c r="C13" s="15">
        <v>200</v>
      </c>
      <c r="D13" s="15">
        <v>4.93</v>
      </c>
      <c r="E13" s="15">
        <v>5.64</v>
      </c>
      <c r="F13" s="15">
        <v>6.93</v>
      </c>
      <c r="G13" s="15">
        <v>98.9</v>
      </c>
      <c r="H13" s="21">
        <v>10.77</v>
      </c>
      <c r="I13" s="23">
        <v>67</v>
      </c>
    </row>
    <row r="14" spans="1:9" ht="15">
      <c r="A14" s="243"/>
      <c r="B14" s="5" t="s">
        <v>149</v>
      </c>
      <c r="C14" s="15">
        <v>74</v>
      </c>
      <c r="D14" s="15">
        <v>11.76</v>
      </c>
      <c r="E14" s="15">
        <v>11.78</v>
      </c>
      <c r="F14" s="15">
        <v>5.63</v>
      </c>
      <c r="G14" s="15">
        <v>176.18</v>
      </c>
      <c r="H14" s="20">
        <v>0.25</v>
      </c>
      <c r="I14" s="23">
        <v>282</v>
      </c>
    </row>
    <row r="15" spans="1:10" ht="30">
      <c r="A15" s="243"/>
      <c r="B15" s="1" t="s">
        <v>290</v>
      </c>
      <c r="C15" s="15">
        <v>100</v>
      </c>
      <c r="D15" s="15">
        <v>3.77</v>
      </c>
      <c r="E15" s="15">
        <v>3.34</v>
      </c>
      <c r="F15" s="15">
        <v>24.02</v>
      </c>
      <c r="G15" s="15">
        <v>141.36</v>
      </c>
      <c r="H15" s="21">
        <v>0</v>
      </c>
      <c r="I15" s="23">
        <v>219</v>
      </c>
      <c r="J15" s="302"/>
    </row>
    <row r="16" spans="1:9" ht="15.75" customHeight="1">
      <c r="A16" s="9"/>
      <c r="B16" s="2" t="s">
        <v>81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10" ht="15">
      <c r="A17" s="9"/>
      <c r="B17" s="5" t="s">
        <v>70</v>
      </c>
      <c r="C17" s="15">
        <v>20</v>
      </c>
      <c r="D17" s="15">
        <v>1.32</v>
      </c>
      <c r="E17" s="15">
        <v>0.24</v>
      </c>
      <c r="F17" s="60">
        <v>7.92</v>
      </c>
      <c r="G17" s="15">
        <v>39.6</v>
      </c>
      <c r="H17" s="15">
        <v>0</v>
      </c>
      <c r="I17" s="38"/>
      <c r="J17" s="302"/>
    </row>
    <row r="18" spans="1:9" ht="15.75" customHeight="1" thickBot="1">
      <c r="A18" s="9"/>
      <c r="B18" s="2" t="s">
        <v>292</v>
      </c>
      <c r="C18" s="12">
        <v>10</v>
      </c>
      <c r="D18" s="12">
        <v>0.76</v>
      </c>
      <c r="E18" s="12">
        <v>0.08</v>
      </c>
      <c r="F18" s="12">
        <v>4.9</v>
      </c>
      <c r="G18" s="12">
        <v>23.5</v>
      </c>
      <c r="H18" s="17">
        <v>0</v>
      </c>
      <c r="I18" s="38"/>
    </row>
    <row r="19" spans="1:9" ht="15" customHeight="1">
      <c r="A19" s="239" t="s">
        <v>13</v>
      </c>
      <c r="B19" s="240"/>
      <c r="C19" s="234">
        <f>C20+C21</f>
        <v>210</v>
      </c>
      <c r="D19" s="235"/>
      <c r="E19" s="235"/>
      <c r="F19" s="235"/>
      <c r="G19" s="234">
        <f>G20+G21</f>
        <v>309.6</v>
      </c>
      <c r="H19" s="235"/>
      <c r="I19" s="237"/>
    </row>
    <row r="20" spans="1:10" ht="15">
      <c r="A20" s="10"/>
      <c r="B20" s="3" t="s">
        <v>249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302"/>
    </row>
    <row r="21" spans="1:9" ht="15.75" thickBot="1">
      <c r="A21" s="10"/>
      <c r="B21" s="4" t="s">
        <v>76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9" t="s">
        <v>77</v>
      </c>
    </row>
    <row r="22" spans="1:9" ht="14.25" customHeight="1">
      <c r="A22" s="239" t="s">
        <v>14</v>
      </c>
      <c r="B22" s="240"/>
      <c r="C22" s="254">
        <f>C23+C24+C25+C26+C27+C28+C29+C30+C31</f>
        <v>411.8</v>
      </c>
      <c r="D22" s="235"/>
      <c r="E22" s="235"/>
      <c r="F22" s="235"/>
      <c r="G22" s="234">
        <f>G23+G24+G25+G26+G27+G28+G29+G30+G31</f>
        <v>382.69000000000005</v>
      </c>
      <c r="H22" s="235"/>
      <c r="I22" s="237"/>
    </row>
    <row r="23" spans="1:10" ht="27" customHeight="1">
      <c r="A23" s="8"/>
      <c r="B23" s="40" t="s">
        <v>340</v>
      </c>
      <c r="C23" s="11">
        <v>40</v>
      </c>
      <c r="D23" s="11">
        <v>0.49</v>
      </c>
      <c r="E23" s="11">
        <v>2.09</v>
      </c>
      <c r="F23" s="11">
        <v>3.22</v>
      </c>
      <c r="G23" s="11">
        <v>34.28</v>
      </c>
      <c r="H23" s="22">
        <v>4.46</v>
      </c>
      <c r="I23" s="27">
        <v>38</v>
      </c>
      <c r="J23" s="302"/>
    </row>
    <row r="24" spans="1:9" ht="15">
      <c r="A24" s="8"/>
      <c r="B24" s="1" t="s">
        <v>116</v>
      </c>
      <c r="C24" s="11">
        <v>80</v>
      </c>
      <c r="D24" s="11">
        <v>13.25</v>
      </c>
      <c r="E24" s="11">
        <v>4.03</v>
      </c>
      <c r="F24" s="11">
        <v>5.16</v>
      </c>
      <c r="G24" s="11">
        <v>110.31</v>
      </c>
      <c r="H24" s="22">
        <v>0.57</v>
      </c>
      <c r="I24" s="27">
        <v>265</v>
      </c>
    </row>
    <row r="25" spans="1:9" ht="15.75" customHeight="1">
      <c r="A25" s="9"/>
      <c r="B25" s="2" t="s">
        <v>78</v>
      </c>
      <c r="C25" s="62">
        <v>80</v>
      </c>
      <c r="D25" s="62">
        <v>1.98</v>
      </c>
      <c r="E25" s="62">
        <v>1.73</v>
      </c>
      <c r="F25" s="62">
        <v>20.75</v>
      </c>
      <c r="G25" s="62">
        <v>106.46</v>
      </c>
      <c r="H25" s="62">
        <v>0</v>
      </c>
      <c r="I25" s="66">
        <v>316</v>
      </c>
    </row>
    <row r="26" spans="1:9" ht="15.75" customHeight="1">
      <c r="A26" s="9"/>
      <c r="B26" s="2" t="s">
        <v>93</v>
      </c>
      <c r="C26" s="62">
        <v>20</v>
      </c>
      <c r="D26" s="62">
        <v>0.37</v>
      </c>
      <c r="E26" s="62">
        <v>1.97</v>
      </c>
      <c r="F26" s="62">
        <v>1.62</v>
      </c>
      <c r="G26" s="62">
        <v>25.85</v>
      </c>
      <c r="H26" s="65">
        <v>0.03</v>
      </c>
      <c r="I26" s="66">
        <v>354</v>
      </c>
    </row>
    <row r="27" spans="1:9" ht="15.75" customHeight="1">
      <c r="A27" s="243"/>
      <c r="B27" s="5" t="s">
        <v>263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60">
        <v>0.04</v>
      </c>
      <c r="I27" s="23" t="s">
        <v>72</v>
      </c>
    </row>
    <row r="28" spans="1:9" ht="15">
      <c r="A28" s="9"/>
      <c r="B28" s="5" t="s">
        <v>278</v>
      </c>
      <c r="C28" s="15">
        <v>25</v>
      </c>
      <c r="D28" s="15">
        <v>1.65</v>
      </c>
      <c r="E28" s="15">
        <v>0.3</v>
      </c>
      <c r="F28" s="60">
        <v>9.9</v>
      </c>
      <c r="G28" s="15">
        <v>49.5</v>
      </c>
      <c r="H28" s="15">
        <v>0</v>
      </c>
      <c r="I28" s="38"/>
    </row>
    <row r="29" spans="1:9" ht="15.75" customHeight="1" thickBot="1">
      <c r="A29" s="29"/>
      <c r="B29" s="30" t="s">
        <v>71</v>
      </c>
      <c r="C29" s="31">
        <v>15</v>
      </c>
      <c r="D29" s="31">
        <v>1.14</v>
      </c>
      <c r="E29" s="31">
        <v>0.12</v>
      </c>
      <c r="F29" s="31">
        <v>7.35</v>
      </c>
      <c r="G29" s="31">
        <v>35.25</v>
      </c>
      <c r="H29" s="31">
        <v>0</v>
      </c>
      <c r="I29" s="33"/>
    </row>
    <row r="30" spans="1:9" ht="14.25" customHeight="1">
      <c r="A30" s="10"/>
      <c r="B30" s="3" t="s">
        <v>247</v>
      </c>
      <c r="C30" s="13">
        <v>0.8</v>
      </c>
      <c r="D30" s="13">
        <v>0.01</v>
      </c>
      <c r="E30" s="13">
        <v>0</v>
      </c>
      <c r="F30" s="13">
        <v>0.03</v>
      </c>
      <c r="G30" s="13">
        <v>0.16</v>
      </c>
      <c r="H30" s="13">
        <v>0.24</v>
      </c>
      <c r="I30" s="79"/>
    </row>
    <row r="31" spans="1:9" ht="14.25" customHeight="1">
      <c r="A31" s="9"/>
      <c r="B31" s="3" t="s">
        <v>300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79"/>
    </row>
    <row r="32" spans="1:9" ht="30.75" customHeight="1" thickBot="1">
      <c r="A32" s="245" t="s">
        <v>17</v>
      </c>
      <c r="B32" s="246"/>
      <c r="C32" s="246"/>
      <c r="D32" s="37">
        <f>SUM(D5:D31)</f>
        <v>66</v>
      </c>
      <c r="E32" s="37">
        <f>SUM(E5:E31)</f>
        <v>60.14999999999999</v>
      </c>
      <c r="F32" s="37">
        <f>SUM(F5:F31)</f>
        <v>229.19</v>
      </c>
      <c r="G32" s="59">
        <f>G4+G8+G11+G19+G22</f>
        <v>1731.1600000000003</v>
      </c>
      <c r="H32" s="37">
        <f>SUM(H5:H31)</f>
        <v>29.55</v>
      </c>
      <c r="I32" s="247"/>
    </row>
    <row r="33" spans="1:9" ht="0.75" customHeight="1">
      <c r="A33" s="368"/>
      <c r="B33" s="368"/>
      <c r="C33" s="368"/>
      <c r="D33" s="368"/>
      <c r="E33" s="368"/>
      <c r="F33" s="368"/>
      <c r="G33" s="368"/>
      <c r="H33" s="368"/>
      <c r="I33" s="368"/>
    </row>
    <row r="34" spans="1:9" ht="14.25" customHeight="1">
      <c r="A34" s="360" t="s">
        <v>264</v>
      </c>
      <c r="B34" s="360"/>
      <c r="C34" s="360"/>
      <c r="D34" s="360"/>
      <c r="E34" s="360"/>
      <c r="F34" s="360"/>
      <c r="G34" s="360"/>
      <c r="H34" s="360"/>
      <c r="I34" s="360"/>
    </row>
    <row r="35" spans="1:9" ht="29.25" customHeight="1">
      <c r="A35" s="358" t="s">
        <v>320</v>
      </c>
      <c r="B35" s="359"/>
      <c r="C35" s="359"/>
      <c r="D35" s="359"/>
      <c r="E35" s="359"/>
      <c r="F35" s="359"/>
      <c r="G35" s="359"/>
      <c r="H35" s="359"/>
      <c r="I35" s="359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369" t="s">
        <v>336</v>
      </c>
      <c r="B3" s="37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343.53000000000003</v>
      </c>
      <c r="H4" s="235"/>
      <c r="I4" s="237"/>
    </row>
    <row r="5" spans="1:9" ht="15">
      <c r="A5" s="8"/>
      <c r="B5" s="1" t="s">
        <v>119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295</v>
      </c>
      <c r="C7" s="31">
        <v>180</v>
      </c>
      <c r="D7" s="31">
        <v>4.38</v>
      </c>
      <c r="E7" s="31">
        <v>4.54</v>
      </c>
      <c r="F7" s="31">
        <v>12.36</v>
      </c>
      <c r="G7" s="31">
        <v>109.17</v>
      </c>
      <c r="H7" s="32">
        <v>1.69</v>
      </c>
      <c r="I7" s="143">
        <v>397</v>
      </c>
    </row>
    <row r="8" spans="1:9" ht="15">
      <c r="A8" s="232" t="s">
        <v>281</v>
      </c>
      <c r="B8" s="153"/>
      <c r="C8" s="255">
        <v>0.05</v>
      </c>
      <c r="D8" s="147"/>
      <c r="E8" s="147"/>
      <c r="F8" s="147"/>
      <c r="G8" s="249">
        <f>G9+G10</f>
        <v>75.94</v>
      </c>
      <c r="H8" s="149"/>
      <c r="I8" s="146"/>
    </row>
    <row r="9" spans="1:10" ht="15">
      <c r="A9" s="10"/>
      <c r="B9" s="4" t="s">
        <v>341</v>
      </c>
      <c r="C9" s="14" t="s">
        <v>342</v>
      </c>
      <c r="D9" s="14">
        <v>0.71</v>
      </c>
      <c r="E9" s="14">
        <v>0.18</v>
      </c>
      <c r="F9" s="14">
        <v>6.66</v>
      </c>
      <c r="G9" s="14">
        <v>33.74</v>
      </c>
      <c r="H9" s="19">
        <v>33.74</v>
      </c>
      <c r="I9" s="64">
        <v>386</v>
      </c>
      <c r="J9" s="302"/>
    </row>
    <row r="10" spans="1:9" ht="15.75" thickBot="1">
      <c r="A10" s="152"/>
      <c r="B10" s="30" t="s">
        <v>69</v>
      </c>
      <c r="C10" s="31">
        <v>100</v>
      </c>
      <c r="D10" s="31">
        <v>0.5</v>
      </c>
      <c r="E10" s="31">
        <v>0</v>
      </c>
      <c r="F10" s="288">
        <v>10.1</v>
      </c>
      <c r="G10" s="31">
        <v>42.2</v>
      </c>
      <c r="H10" s="31">
        <v>3</v>
      </c>
      <c r="I10" s="289">
        <v>399</v>
      </c>
    </row>
    <row r="11" spans="1:9" ht="15">
      <c r="A11" s="239" t="s">
        <v>12</v>
      </c>
      <c r="B11" s="251"/>
      <c r="C11" s="252">
        <f>C12+C13+C14+C16+C17+C18</f>
        <v>430</v>
      </c>
      <c r="D11" s="233"/>
      <c r="E11" s="233"/>
      <c r="F11" s="233"/>
      <c r="G11" s="252">
        <f>G12+G13+G14+G16+G17+G18</f>
        <v>524.26</v>
      </c>
      <c r="H11" s="233"/>
      <c r="I11" s="253"/>
    </row>
    <row r="12" spans="1:10" ht="30" customHeight="1">
      <c r="A12" s="256"/>
      <c r="B12" s="1" t="s">
        <v>253</v>
      </c>
      <c r="C12" s="11">
        <v>40</v>
      </c>
      <c r="D12" s="11">
        <v>0.66</v>
      </c>
      <c r="E12" s="11">
        <v>2.04</v>
      </c>
      <c r="F12" s="11">
        <v>3.87</v>
      </c>
      <c r="G12" s="11">
        <v>36.46</v>
      </c>
      <c r="H12" s="22">
        <v>1.58</v>
      </c>
      <c r="I12" s="27">
        <v>33</v>
      </c>
      <c r="J12" s="302"/>
    </row>
    <row r="13" spans="1:9" ht="30">
      <c r="A13" s="242"/>
      <c r="B13" s="4" t="s">
        <v>296</v>
      </c>
      <c r="C13" s="15">
        <v>150</v>
      </c>
      <c r="D13" s="15">
        <v>4.76</v>
      </c>
      <c r="E13" s="15">
        <v>5.04</v>
      </c>
      <c r="F13" s="15">
        <v>11.54</v>
      </c>
      <c r="G13" s="15">
        <v>110.81</v>
      </c>
      <c r="H13" s="21">
        <v>9.41</v>
      </c>
      <c r="I13" s="23">
        <v>77</v>
      </c>
    </row>
    <row r="14" spans="1:10" ht="16.5" customHeight="1">
      <c r="A14" s="243"/>
      <c r="B14" s="5" t="s">
        <v>322</v>
      </c>
      <c r="C14" s="15">
        <v>60</v>
      </c>
      <c r="D14" s="15">
        <v>16.64</v>
      </c>
      <c r="E14" s="15">
        <v>17.76</v>
      </c>
      <c r="F14" s="15">
        <v>60.5</v>
      </c>
      <c r="G14" s="15">
        <v>253.46</v>
      </c>
      <c r="H14" s="20">
        <v>1.7</v>
      </c>
      <c r="I14" s="23">
        <v>308</v>
      </c>
      <c r="J14" s="302"/>
    </row>
    <row r="15" spans="1:10" ht="16.5" customHeight="1">
      <c r="A15" s="243"/>
      <c r="B15" s="304" t="s">
        <v>323</v>
      </c>
      <c r="C15" s="15">
        <v>120</v>
      </c>
      <c r="D15" s="15">
        <v>2.86</v>
      </c>
      <c r="E15" s="15">
        <v>2.48</v>
      </c>
      <c r="F15" s="15">
        <v>8.8</v>
      </c>
      <c r="G15" s="15">
        <v>70.72</v>
      </c>
      <c r="H15" s="20">
        <v>22.99</v>
      </c>
      <c r="I15" s="23">
        <v>336</v>
      </c>
      <c r="J15" s="302"/>
    </row>
    <row r="16" spans="1:10" ht="16.5" customHeight="1">
      <c r="A16" s="9"/>
      <c r="B16" s="2" t="s">
        <v>159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  <c r="J16" s="302"/>
    </row>
    <row r="17" spans="1:9" ht="16.5" customHeight="1">
      <c r="A17" s="9"/>
      <c r="B17" s="2" t="s">
        <v>70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7">
        <v>0</v>
      </c>
      <c r="I17" s="38"/>
    </row>
    <row r="18" spans="1:9" ht="16.5" customHeight="1" thickBot="1">
      <c r="A18" s="29"/>
      <c r="B18" s="30" t="s">
        <v>292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250" t="s">
        <v>13</v>
      </c>
      <c r="B19" s="251"/>
      <c r="C19" s="252">
        <f>C20+C21</f>
        <v>170</v>
      </c>
      <c r="D19" s="233"/>
      <c r="E19" s="233"/>
      <c r="F19" s="233"/>
      <c r="G19" s="252">
        <f>G20+G21</f>
        <v>215.53</v>
      </c>
      <c r="H19" s="233"/>
      <c r="I19" s="253"/>
    </row>
    <row r="20" spans="1:10" ht="15">
      <c r="A20" s="10"/>
      <c r="B20" s="3" t="s">
        <v>250</v>
      </c>
      <c r="C20" s="13">
        <v>150</v>
      </c>
      <c r="D20" s="13">
        <v>4.92</v>
      </c>
      <c r="E20" s="13">
        <v>3.75</v>
      </c>
      <c r="F20" s="13">
        <v>16.95</v>
      </c>
      <c r="G20" s="13">
        <v>121.5</v>
      </c>
      <c r="H20" s="18">
        <v>0.9</v>
      </c>
      <c r="I20" s="26">
        <v>420</v>
      </c>
      <c r="J20" s="302"/>
    </row>
    <row r="21" spans="1:9" ht="15.75" thickBot="1">
      <c r="A21" s="10"/>
      <c r="B21" s="4" t="s">
        <v>150</v>
      </c>
      <c r="C21" s="12">
        <v>20</v>
      </c>
      <c r="D21" s="12">
        <v>1.79</v>
      </c>
      <c r="E21" s="12">
        <v>2.93</v>
      </c>
      <c r="F21" s="12">
        <v>14.93</v>
      </c>
      <c r="G21" s="12">
        <v>94.03</v>
      </c>
      <c r="H21" s="17">
        <v>0.02</v>
      </c>
      <c r="I21" s="24">
        <v>491</v>
      </c>
    </row>
    <row r="22" spans="1:9" ht="15">
      <c r="A22" s="239" t="s">
        <v>14</v>
      </c>
      <c r="B22" s="240"/>
      <c r="C22" s="254">
        <f>C23+C24+C25+C26+C27+C28+C29</f>
        <v>346.8</v>
      </c>
      <c r="D22" s="235"/>
      <c r="E22" s="235"/>
      <c r="F22" s="235"/>
      <c r="G22" s="248">
        <f>G23+G24+G25+G26+G27+G28+G29</f>
        <v>351.83000000000004</v>
      </c>
      <c r="H22" s="235"/>
      <c r="I22" s="237"/>
    </row>
    <row r="23" spans="1:9" ht="15">
      <c r="A23" s="8"/>
      <c r="B23" s="1" t="s">
        <v>151</v>
      </c>
      <c r="C23" s="11">
        <v>40</v>
      </c>
      <c r="D23" s="11">
        <v>0.52</v>
      </c>
      <c r="E23" s="11">
        <v>2.08</v>
      </c>
      <c r="F23" s="47">
        <v>3.4</v>
      </c>
      <c r="G23" s="11">
        <v>35</v>
      </c>
      <c r="H23" s="22">
        <v>2.72</v>
      </c>
      <c r="I23" s="27">
        <v>40</v>
      </c>
    </row>
    <row r="24" spans="1:10" ht="17.25" customHeight="1">
      <c r="A24" s="9"/>
      <c r="B24" s="2" t="s">
        <v>343</v>
      </c>
      <c r="C24" s="12">
        <v>100</v>
      </c>
      <c r="D24" s="12">
        <v>14.14</v>
      </c>
      <c r="E24" s="12">
        <v>6.03</v>
      </c>
      <c r="F24" s="12">
        <v>22.75</v>
      </c>
      <c r="G24" s="12">
        <v>202.45</v>
      </c>
      <c r="H24" s="17">
        <v>0.38</v>
      </c>
      <c r="I24" s="24">
        <v>245</v>
      </c>
      <c r="J24" s="302"/>
    </row>
    <row r="25" spans="1:10" ht="15">
      <c r="A25" s="243"/>
      <c r="B25" s="5" t="s">
        <v>123</v>
      </c>
      <c r="C25" s="15">
        <v>40</v>
      </c>
      <c r="D25" s="15">
        <v>0.14</v>
      </c>
      <c r="E25" s="15">
        <v>0.06</v>
      </c>
      <c r="F25" s="15">
        <v>13</v>
      </c>
      <c r="G25" s="15">
        <v>54.04</v>
      </c>
      <c r="H25" s="21">
        <v>17.08</v>
      </c>
      <c r="I25" s="23">
        <v>360</v>
      </c>
      <c r="J25" s="302"/>
    </row>
    <row r="26" spans="1:9" ht="18" customHeight="1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.75" thickBot="1">
      <c r="A27" s="29"/>
      <c r="B27" s="30" t="s">
        <v>279</v>
      </c>
      <c r="C27" s="31">
        <v>15</v>
      </c>
      <c r="D27" s="31">
        <v>1.13</v>
      </c>
      <c r="E27" s="31">
        <v>0.44</v>
      </c>
      <c r="F27" s="31">
        <v>7.71</v>
      </c>
      <c r="G27" s="31">
        <v>39.3</v>
      </c>
      <c r="H27" s="32">
        <v>0</v>
      </c>
      <c r="I27" s="33"/>
    </row>
    <row r="28" spans="1:9" ht="17.25" customHeight="1">
      <c r="A28" s="9"/>
      <c r="B28" s="3" t="s">
        <v>247</v>
      </c>
      <c r="C28" s="13">
        <v>0.8</v>
      </c>
      <c r="D28" s="13">
        <v>0.01</v>
      </c>
      <c r="E28" s="13">
        <v>0</v>
      </c>
      <c r="F28" s="13">
        <v>0.03</v>
      </c>
      <c r="G28" s="13">
        <v>0.16</v>
      </c>
      <c r="H28" s="13">
        <v>0.24</v>
      </c>
      <c r="I28" s="79"/>
    </row>
    <row r="29" spans="1:9" ht="17.25" customHeight="1">
      <c r="A29" s="9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31.5" customHeight="1" thickBot="1">
      <c r="A30" s="245" t="s">
        <v>18</v>
      </c>
      <c r="B30" s="246"/>
      <c r="C30" s="246"/>
      <c r="D30" s="37">
        <f>SUM(D5:D29)</f>
        <v>67.75999999999999</v>
      </c>
      <c r="E30" s="37">
        <f>SUM(E5:E29)</f>
        <v>61.919999999999995</v>
      </c>
      <c r="F30" s="37">
        <f>SUM(F5:F29)</f>
        <v>239.25</v>
      </c>
      <c r="G30" s="59">
        <f>G4+G8+G11+G19+G22</f>
        <v>1511.0900000000001</v>
      </c>
      <c r="H30" s="37">
        <f>SUM(H5:H29)</f>
        <v>115.84</v>
      </c>
      <c r="I30" s="247"/>
    </row>
    <row r="31" spans="1:9" ht="12.75" hidden="1">
      <c r="A31" s="368"/>
      <c r="B31" s="368"/>
      <c r="C31" s="368"/>
      <c r="D31" s="368"/>
      <c r="E31" s="368"/>
      <c r="F31" s="368"/>
      <c r="G31" s="368"/>
      <c r="H31" s="368"/>
      <c r="I31" s="368"/>
    </row>
    <row r="32" spans="1:9" ht="15.75">
      <c r="A32" s="360" t="s">
        <v>264</v>
      </c>
      <c r="B32" s="360"/>
      <c r="C32" s="360"/>
      <c r="D32" s="360"/>
      <c r="E32" s="360"/>
      <c r="F32" s="360"/>
      <c r="G32" s="360"/>
      <c r="H32" s="360"/>
      <c r="I32" s="360"/>
    </row>
    <row r="33" spans="1:9" ht="32.25" customHeight="1">
      <c r="A33" s="358" t="s">
        <v>320</v>
      </c>
      <c r="B33" s="359"/>
      <c r="C33" s="359"/>
      <c r="D33" s="359"/>
      <c r="E33" s="359"/>
      <c r="F33" s="359"/>
      <c r="G33" s="359"/>
      <c r="H33" s="359"/>
      <c r="I33" s="359"/>
    </row>
  </sheetData>
  <sheetProtection/>
  <mergeCells count="11">
    <mergeCell ref="C1:C2"/>
    <mergeCell ref="D1:F1"/>
    <mergeCell ref="A33:I33"/>
    <mergeCell ref="A31:I31"/>
    <mergeCell ref="A32:I32"/>
    <mergeCell ref="A3:B3"/>
    <mergeCell ref="G1:G2"/>
    <mergeCell ref="H1:H2"/>
    <mergeCell ref="I1:I2"/>
    <mergeCell ref="A1:A2"/>
    <mergeCell ref="B1:B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20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348</v>
      </c>
      <c r="H4" s="235"/>
      <c r="I4" s="237"/>
    </row>
    <row r="5" spans="1:10" ht="16.5" customHeight="1">
      <c r="A5" s="8"/>
      <c r="B5" s="1" t="s">
        <v>165</v>
      </c>
      <c r="C5" s="11">
        <v>150</v>
      </c>
      <c r="D5" s="11">
        <v>6.53</v>
      </c>
      <c r="E5" s="11">
        <v>7.08</v>
      </c>
      <c r="F5" s="11">
        <v>23.43</v>
      </c>
      <c r="G5" s="47">
        <v>184.6</v>
      </c>
      <c r="H5" s="16">
        <v>1.89</v>
      </c>
      <c r="I5" s="23">
        <v>199</v>
      </c>
      <c r="J5" s="302"/>
    </row>
    <row r="6" spans="1:9" ht="15">
      <c r="A6" s="9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261" t="s">
        <v>267</v>
      </c>
      <c r="C7" s="138">
        <v>150</v>
      </c>
      <c r="D7" s="138">
        <v>2.54</v>
      </c>
      <c r="E7" s="138">
        <v>2.74</v>
      </c>
      <c r="F7" s="262">
        <v>8</v>
      </c>
      <c r="G7" s="138">
        <v>67.47</v>
      </c>
      <c r="H7" s="263">
        <v>1.15</v>
      </c>
      <c r="I7" s="157" t="s">
        <v>98</v>
      </c>
    </row>
    <row r="8" spans="1:9" ht="15">
      <c r="A8" s="232" t="s">
        <v>281</v>
      </c>
      <c r="B8" s="153"/>
      <c r="C8" s="258">
        <v>0.05</v>
      </c>
      <c r="D8" s="140"/>
      <c r="E8" s="140"/>
      <c r="F8" s="259"/>
      <c r="G8" s="142">
        <f>G9+G10</f>
        <v>78.58000000000001</v>
      </c>
      <c r="H8" s="260"/>
      <c r="I8" s="290"/>
    </row>
    <row r="9" spans="1:9" ht="15">
      <c r="A9" s="139"/>
      <c r="B9" s="4" t="s">
        <v>74</v>
      </c>
      <c r="C9" s="12" t="s">
        <v>75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72">
        <v>368</v>
      </c>
    </row>
    <row r="10" spans="1:9" ht="15.75" thickBot="1">
      <c r="A10" s="9"/>
      <c r="B10" s="148" t="s">
        <v>69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2">
        <v>3</v>
      </c>
      <c r="I10" s="151">
        <v>399</v>
      </c>
    </row>
    <row r="11" spans="1:9" ht="15">
      <c r="A11" s="239" t="s">
        <v>12</v>
      </c>
      <c r="B11" s="240"/>
      <c r="C11" s="234">
        <f>C12+C13+C14+C15+C16+C17+C18</f>
        <v>565</v>
      </c>
      <c r="D11" s="235"/>
      <c r="E11" s="235"/>
      <c r="F11" s="235"/>
      <c r="G11" s="234">
        <f>G12+G13+G14+G15+G16+G17+G18</f>
        <v>668.33</v>
      </c>
      <c r="H11" s="235"/>
      <c r="I11" s="237"/>
    </row>
    <row r="12" spans="1:10" ht="15">
      <c r="A12" s="241"/>
      <c r="B12" s="1" t="s">
        <v>251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302"/>
    </row>
    <row r="13" spans="1:9" ht="27.75" customHeight="1">
      <c r="A13" s="242"/>
      <c r="B13" s="4" t="s">
        <v>266</v>
      </c>
      <c r="C13" s="15">
        <v>150</v>
      </c>
      <c r="D13" s="15">
        <v>5.3</v>
      </c>
      <c r="E13" s="15">
        <v>5.79</v>
      </c>
      <c r="F13" s="15">
        <v>13.27</v>
      </c>
      <c r="G13" s="15">
        <v>126.58</v>
      </c>
      <c r="H13" s="21">
        <v>7.94</v>
      </c>
      <c r="I13" s="23">
        <v>82</v>
      </c>
    </row>
    <row r="14" spans="1:10" ht="17.25" customHeight="1">
      <c r="A14" s="243"/>
      <c r="B14" s="5" t="s">
        <v>321</v>
      </c>
      <c r="C14" s="15">
        <v>170</v>
      </c>
      <c r="D14" s="15">
        <v>23.63</v>
      </c>
      <c r="E14" s="15">
        <v>8.79</v>
      </c>
      <c r="F14" s="15">
        <v>49.79</v>
      </c>
      <c r="G14" s="15">
        <v>373.98</v>
      </c>
      <c r="H14" s="20">
        <v>33.69</v>
      </c>
      <c r="I14" s="23">
        <v>311</v>
      </c>
      <c r="J14" s="302"/>
    </row>
    <row r="15" spans="1:10" ht="17.25" customHeight="1">
      <c r="A15" s="243"/>
      <c r="B15" s="5" t="s">
        <v>93</v>
      </c>
      <c r="C15" s="15">
        <v>20</v>
      </c>
      <c r="D15" s="15">
        <v>0.37</v>
      </c>
      <c r="E15" s="15">
        <v>1.97</v>
      </c>
      <c r="F15" s="15">
        <v>1.62</v>
      </c>
      <c r="G15" s="15">
        <v>25.85</v>
      </c>
      <c r="H15" s="20">
        <v>0.03</v>
      </c>
      <c r="I15" s="23">
        <v>354</v>
      </c>
      <c r="J15" s="302"/>
    </row>
    <row r="16" spans="1:9" ht="15">
      <c r="A16" s="9"/>
      <c r="B16" s="2" t="s">
        <v>245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70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10" ht="15.75" thickBot="1">
      <c r="A18" s="29"/>
      <c r="B18" s="30" t="s">
        <v>71</v>
      </c>
      <c r="C18" s="31">
        <v>15</v>
      </c>
      <c r="D18" s="31">
        <v>1.15</v>
      </c>
      <c r="E18" s="31">
        <v>0.12</v>
      </c>
      <c r="F18" s="31">
        <v>7.35</v>
      </c>
      <c r="G18" s="31">
        <v>35.25</v>
      </c>
      <c r="H18" s="32">
        <v>0</v>
      </c>
      <c r="I18" s="33"/>
      <c r="J18" s="302"/>
    </row>
    <row r="19" spans="1:9" ht="14.25" customHeight="1">
      <c r="A19" s="250" t="s">
        <v>13</v>
      </c>
      <c r="B19" s="251"/>
      <c r="C19" s="252">
        <f>C20+C21</f>
        <v>205</v>
      </c>
      <c r="D19" s="233"/>
      <c r="E19" s="233"/>
      <c r="F19" s="233"/>
      <c r="G19" s="252">
        <f>G20+G21</f>
        <v>305.65999999999997</v>
      </c>
      <c r="H19" s="233"/>
      <c r="I19" s="253"/>
    </row>
    <row r="20" spans="1:10" ht="15">
      <c r="A20" s="10"/>
      <c r="B20" s="3" t="s">
        <v>246</v>
      </c>
      <c r="C20" s="13">
        <v>145</v>
      </c>
      <c r="D20" s="13">
        <v>4.21</v>
      </c>
      <c r="E20" s="13">
        <v>3.63</v>
      </c>
      <c r="F20" s="13">
        <v>5.8</v>
      </c>
      <c r="G20" s="13">
        <v>76.85</v>
      </c>
      <c r="H20" s="18">
        <v>1.02</v>
      </c>
      <c r="I20" s="26">
        <v>420</v>
      </c>
      <c r="J20" s="302"/>
    </row>
    <row r="21" spans="1:10" ht="15.75" thickBot="1">
      <c r="A21" s="10"/>
      <c r="B21" s="5" t="s">
        <v>344</v>
      </c>
      <c r="C21" s="15">
        <v>60</v>
      </c>
      <c r="D21" s="15">
        <v>5.24</v>
      </c>
      <c r="E21" s="15">
        <v>6.99</v>
      </c>
      <c r="F21" s="15">
        <v>35.57</v>
      </c>
      <c r="G21" s="15">
        <v>228.81</v>
      </c>
      <c r="H21" s="20">
        <v>3.78</v>
      </c>
      <c r="I21" s="38" t="s">
        <v>348</v>
      </c>
      <c r="J21" s="302"/>
    </row>
    <row r="22" spans="1:9" ht="15">
      <c r="A22" s="239" t="s">
        <v>14</v>
      </c>
      <c r="B22" s="240"/>
      <c r="C22" s="254">
        <f>C23+C24+C25+C26+C27+C28+C29</f>
        <v>446</v>
      </c>
      <c r="D22" s="235"/>
      <c r="E22" s="235"/>
      <c r="F22" s="235"/>
      <c r="G22" s="234">
        <f>G23+G24+G25+G26+G27+G28+G29</f>
        <v>374.43</v>
      </c>
      <c r="H22" s="235"/>
      <c r="I22" s="237"/>
    </row>
    <row r="23" spans="1:10" ht="27" customHeight="1">
      <c r="A23" s="8"/>
      <c r="B23" s="40" t="s">
        <v>345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302"/>
    </row>
    <row r="24" spans="1:9" ht="28.5" customHeight="1">
      <c r="A24" s="9"/>
      <c r="B24" s="4" t="s">
        <v>117</v>
      </c>
      <c r="C24" s="11">
        <v>70</v>
      </c>
      <c r="D24" s="11">
        <v>10.03</v>
      </c>
      <c r="E24" s="11">
        <v>5.01</v>
      </c>
      <c r="F24" s="11">
        <v>6.75</v>
      </c>
      <c r="G24" s="11">
        <v>113.4</v>
      </c>
      <c r="H24" s="11">
        <v>0.38</v>
      </c>
      <c r="I24" s="27" t="s">
        <v>80</v>
      </c>
    </row>
    <row r="25" spans="1:9" ht="15.75" customHeight="1">
      <c r="A25" s="243"/>
      <c r="B25" s="5" t="s">
        <v>82</v>
      </c>
      <c r="C25" s="15">
        <v>150</v>
      </c>
      <c r="D25" s="15">
        <v>3.29</v>
      </c>
      <c r="E25" s="15">
        <v>2.73</v>
      </c>
      <c r="F25" s="15">
        <v>22.06</v>
      </c>
      <c r="G25" s="15">
        <v>126.37</v>
      </c>
      <c r="H25" s="21">
        <v>18.91</v>
      </c>
      <c r="I25" s="23">
        <v>321</v>
      </c>
    </row>
    <row r="26" spans="1:9" ht="15">
      <c r="A26" s="243"/>
      <c r="B26" s="2" t="s">
        <v>265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68</v>
      </c>
    </row>
    <row r="27" spans="1:9" ht="15">
      <c r="A27" s="9"/>
      <c r="B27" s="1" t="s">
        <v>278</v>
      </c>
      <c r="C27" s="11">
        <v>25</v>
      </c>
      <c r="D27" s="11">
        <v>1.65</v>
      </c>
      <c r="E27" s="11">
        <v>0.3</v>
      </c>
      <c r="F27" s="47">
        <v>9.9</v>
      </c>
      <c r="G27" s="11">
        <v>49.5</v>
      </c>
      <c r="H27" s="11">
        <v>0</v>
      </c>
      <c r="I27" s="79"/>
    </row>
    <row r="28" spans="1:9" ht="15.75" thickBot="1">
      <c r="A28" s="29"/>
      <c r="B28" s="30" t="s">
        <v>292</v>
      </c>
      <c r="C28" s="31">
        <v>10</v>
      </c>
      <c r="D28" s="31">
        <v>0.76</v>
      </c>
      <c r="E28" s="31">
        <v>0.08</v>
      </c>
      <c r="F28" s="31">
        <v>4.9</v>
      </c>
      <c r="G28" s="31">
        <v>23.5</v>
      </c>
      <c r="H28" s="32">
        <v>0</v>
      </c>
      <c r="I28" s="33"/>
    </row>
    <row r="29" spans="1:9" ht="15">
      <c r="A29" s="10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28.5" customHeight="1" thickBot="1">
      <c r="A30" s="245" t="s">
        <v>19</v>
      </c>
      <c r="B30" s="246"/>
      <c r="C30" s="246"/>
      <c r="D30" s="37">
        <f>SUM(D5:D29)</f>
        <v>71.41000000000001</v>
      </c>
      <c r="E30" s="37">
        <f>SUM(E5:E29)</f>
        <v>54.49999999999999</v>
      </c>
      <c r="F30" s="37">
        <f>SUM(F5:F29)</f>
        <v>245.54000000000002</v>
      </c>
      <c r="G30" s="37">
        <f>G4+G8+G11+G19+G22</f>
        <v>1775.0000000000002</v>
      </c>
      <c r="H30" s="37">
        <f>SUM(H5:H29)</f>
        <v>88.76</v>
      </c>
      <c r="I30" s="247"/>
    </row>
    <row r="31" spans="1:9" ht="14.25" customHeight="1">
      <c r="A31" s="360" t="s">
        <v>73</v>
      </c>
      <c r="B31" s="360"/>
      <c r="C31" s="360"/>
      <c r="D31" s="360"/>
      <c r="E31" s="360"/>
      <c r="F31" s="360"/>
      <c r="G31" s="360"/>
      <c r="H31" s="360"/>
      <c r="I31" s="360"/>
    </row>
    <row r="32" ht="12.75">
      <c r="A32" s="305" t="s">
        <v>347</v>
      </c>
    </row>
    <row r="33" ht="12.75">
      <c r="A33" t="s">
        <v>346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21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C5+C6+C8</f>
        <v>355</v>
      </c>
      <c r="D4" s="235"/>
      <c r="E4" s="235"/>
      <c r="F4" s="235"/>
      <c r="G4" s="234">
        <v>430.28</v>
      </c>
      <c r="H4" s="235"/>
      <c r="I4" s="237"/>
    </row>
    <row r="5" spans="1:9" ht="15">
      <c r="A5" s="8"/>
      <c r="B5" s="1" t="s">
        <v>95</v>
      </c>
      <c r="C5" s="11">
        <v>150</v>
      </c>
      <c r="D5" s="11">
        <v>6.08</v>
      </c>
      <c r="E5" s="11">
        <v>7</v>
      </c>
      <c r="F5" s="11">
        <v>22.56</v>
      </c>
      <c r="G5" s="11">
        <v>178.74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139"/>
      <c r="B7" s="299" t="s">
        <v>330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300">
        <v>227</v>
      </c>
    </row>
    <row r="8" spans="1:9" ht="15.75" thickBot="1">
      <c r="A8" s="29"/>
      <c r="B8" s="30" t="s">
        <v>294</v>
      </c>
      <c r="C8" s="31">
        <v>180</v>
      </c>
      <c r="D8" s="31">
        <v>4.3</v>
      </c>
      <c r="E8" s="31">
        <v>4.41</v>
      </c>
      <c r="F8" s="31">
        <v>11.34</v>
      </c>
      <c r="G8" s="31">
        <v>103.26</v>
      </c>
      <c r="H8" s="32">
        <v>1.76</v>
      </c>
      <c r="I8" s="143">
        <v>395</v>
      </c>
    </row>
    <row r="9" spans="1:9" ht="15">
      <c r="A9" s="232" t="s">
        <v>281</v>
      </c>
      <c r="B9" s="153"/>
      <c r="C9" s="258">
        <v>0.05</v>
      </c>
      <c r="D9" s="147"/>
      <c r="E9" s="147"/>
      <c r="F9" s="147"/>
      <c r="G9" s="249">
        <f>G10+G11</f>
        <v>134.36</v>
      </c>
      <c r="H9" s="149"/>
      <c r="I9" s="154"/>
    </row>
    <row r="10" spans="1:9" ht="15">
      <c r="A10" s="10"/>
      <c r="B10" s="4" t="s">
        <v>349</v>
      </c>
      <c r="C10" s="12" t="s">
        <v>352</v>
      </c>
      <c r="D10" s="12">
        <v>1.44</v>
      </c>
      <c r="E10" s="12">
        <v>0.48</v>
      </c>
      <c r="F10" s="12">
        <v>20.16</v>
      </c>
      <c r="G10" s="12">
        <v>92.16</v>
      </c>
      <c r="H10" s="17">
        <v>9.6</v>
      </c>
      <c r="I10" s="73">
        <v>386</v>
      </c>
    </row>
    <row r="11" spans="1:9" ht="15.75" thickBot="1">
      <c r="A11" s="29"/>
      <c r="B11" s="30" t="s">
        <v>69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71">
        <v>399</v>
      </c>
    </row>
    <row r="12" spans="1:9" ht="15">
      <c r="A12" s="250" t="s">
        <v>12</v>
      </c>
      <c r="B12" s="251"/>
      <c r="C12" s="252">
        <f>C13+C14+C15+C16+C17+C18</f>
        <v>545</v>
      </c>
      <c r="D12" s="233"/>
      <c r="E12" s="233"/>
      <c r="F12" s="233"/>
      <c r="G12" s="252">
        <f>G13+G14+G15+G16+G17+G18</f>
        <v>603.34</v>
      </c>
      <c r="H12" s="233"/>
      <c r="I12" s="253"/>
    </row>
    <row r="13" spans="1:10" ht="15">
      <c r="A13" s="241"/>
      <c r="B13" s="40" t="s">
        <v>252</v>
      </c>
      <c r="C13" s="15">
        <v>40</v>
      </c>
      <c r="D13" s="15">
        <v>2.12</v>
      </c>
      <c r="E13" s="15">
        <v>3.96</v>
      </c>
      <c r="F13" s="15">
        <v>3.59</v>
      </c>
      <c r="G13" s="15">
        <v>58.82</v>
      </c>
      <c r="H13" s="20">
        <v>1.52</v>
      </c>
      <c r="I13" s="23">
        <v>32</v>
      </c>
      <c r="J13" s="302"/>
    </row>
    <row r="14" spans="1:9" ht="15">
      <c r="A14" s="241"/>
      <c r="B14" s="5" t="s">
        <v>146</v>
      </c>
      <c r="C14" s="15">
        <v>150</v>
      </c>
      <c r="D14" s="15">
        <v>6.64</v>
      </c>
      <c r="E14" s="15">
        <v>8.34</v>
      </c>
      <c r="F14" s="15">
        <v>11.57</v>
      </c>
      <c r="G14" s="15">
        <v>148.09</v>
      </c>
      <c r="H14" s="21">
        <v>6.98</v>
      </c>
      <c r="I14" s="23">
        <v>87</v>
      </c>
    </row>
    <row r="15" spans="1:9" ht="15">
      <c r="A15" s="242"/>
      <c r="B15" s="4" t="s">
        <v>114</v>
      </c>
      <c r="C15" s="15">
        <v>175</v>
      </c>
      <c r="D15" s="15">
        <v>12.81</v>
      </c>
      <c r="E15" s="15">
        <v>14.65</v>
      </c>
      <c r="F15" s="15">
        <v>25.61</v>
      </c>
      <c r="G15" s="15">
        <v>286.13</v>
      </c>
      <c r="H15" s="21">
        <v>22.32</v>
      </c>
      <c r="I15" s="23">
        <v>276</v>
      </c>
    </row>
    <row r="16" spans="1:9" ht="16.5" customHeight="1">
      <c r="A16" s="243"/>
      <c r="B16" s="5" t="s">
        <v>152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5">
      <c r="A17" s="244"/>
      <c r="B17" s="6" t="s">
        <v>70</v>
      </c>
      <c r="C17" s="15">
        <v>20</v>
      </c>
      <c r="D17" s="15">
        <v>1.32</v>
      </c>
      <c r="E17" s="15">
        <v>0.24</v>
      </c>
      <c r="F17" s="15">
        <v>7.92</v>
      </c>
      <c r="G17" s="15">
        <v>39.6</v>
      </c>
      <c r="H17" s="20">
        <v>0</v>
      </c>
      <c r="I17" s="38"/>
    </row>
    <row r="18" spans="1:9" ht="17.25" customHeight="1" thickBot="1">
      <c r="A18" s="29"/>
      <c r="B18" s="30" t="s">
        <v>292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">
      <c r="A19" s="250" t="s">
        <v>13</v>
      </c>
      <c r="B19" s="251"/>
      <c r="C19" s="252">
        <f>C20+C21</f>
        <v>190</v>
      </c>
      <c r="D19" s="233"/>
      <c r="E19" s="233"/>
      <c r="F19" s="233"/>
      <c r="G19" s="252">
        <f>G20+G21</f>
        <v>282.3</v>
      </c>
      <c r="H19" s="233"/>
      <c r="I19" s="253"/>
    </row>
    <row r="20" spans="1:10" ht="15">
      <c r="A20" s="10"/>
      <c r="B20" s="3" t="s">
        <v>249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302"/>
    </row>
    <row r="21" spans="1:9" ht="15.75" thickBot="1">
      <c r="A21" s="10"/>
      <c r="B21" s="4" t="s">
        <v>331</v>
      </c>
      <c r="C21" s="12">
        <v>40</v>
      </c>
      <c r="D21" s="12">
        <v>3</v>
      </c>
      <c r="E21" s="12">
        <v>3.92</v>
      </c>
      <c r="F21" s="12">
        <v>29.76</v>
      </c>
      <c r="G21" s="12">
        <v>166.8</v>
      </c>
      <c r="H21" s="17">
        <v>0</v>
      </c>
      <c r="I21" s="41"/>
    </row>
    <row r="22" spans="1:9" ht="15">
      <c r="A22" s="239" t="s">
        <v>14</v>
      </c>
      <c r="B22" s="240"/>
      <c r="C22" s="254">
        <f>C23+C24+C25+C26+C27+C28+C29+C30</f>
        <v>416.8</v>
      </c>
      <c r="D22" s="235"/>
      <c r="E22" s="235"/>
      <c r="F22" s="235"/>
      <c r="G22" s="234">
        <f>G23+G24+G25+G26+G27+G28+G29+G30</f>
        <v>382.90000000000003</v>
      </c>
      <c r="H22" s="235"/>
      <c r="I22" s="237"/>
    </row>
    <row r="23" spans="1:10" ht="30">
      <c r="A23" s="8"/>
      <c r="B23" s="40" t="s">
        <v>350</v>
      </c>
      <c r="C23" s="15">
        <v>40</v>
      </c>
      <c r="D23" s="15">
        <v>0.77</v>
      </c>
      <c r="E23" s="15">
        <v>2.11</v>
      </c>
      <c r="F23" s="15">
        <v>4.61</v>
      </c>
      <c r="G23" s="15">
        <v>40.74</v>
      </c>
      <c r="H23" s="20">
        <v>4.02</v>
      </c>
      <c r="I23" s="23">
        <v>26</v>
      </c>
      <c r="J23" s="302"/>
    </row>
    <row r="24" spans="1:9" ht="15">
      <c r="A24" s="9"/>
      <c r="B24" s="2" t="s">
        <v>153</v>
      </c>
      <c r="C24" s="12">
        <v>165</v>
      </c>
      <c r="D24" s="12">
        <v>13.55</v>
      </c>
      <c r="E24" s="12">
        <v>12.05</v>
      </c>
      <c r="F24" s="12">
        <v>12.06</v>
      </c>
      <c r="G24" s="12">
        <v>211.88</v>
      </c>
      <c r="H24" s="17">
        <v>19.3</v>
      </c>
      <c r="I24" s="24">
        <v>298</v>
      </c>
    </row>
    <row r="25" spans="1:9" ht="15">
      <c r="A25" s="9"/>
      <c r="B25" s="69" t="s">
        <v>86</v>
      </c>
      <c r="C25" s="12">
        <v>20</v>
      </c>
      <c r="D25" s="12">
        <v>0.36</v>
      </c>
      <c r="E25" s="12">
        <v>1.77</v>
      </c>
      <c r="F25" s="12">
        <v>1.73</v>
      </c>
      <c r="G25" s="12">
        <v>24.49</v>
      </c>
      <c r="H25" s="17">
        <v>0.47</v>
      </c>
      <c r="I25" s="24">
        <v>355</v>
      </c>
    </row>
    <row r="26" spans="1:9" ht="16.5" customHeight="1">
      <c r="A26" s="243"/>
      <c r="B26" s="5" t="s">
        <v>263</v>
      </c>
      <c r="C26" s="15">
        <v>150</v>
      </c>
      <c r="D26" s="15">
        <v>0.07</v>
      </c>
      <c r="E26" s="15">
        <v>0.02</v>
      </c>
      <c r="F26" s="15">
        <v>5</v>
      </c>
      <c r="G26" s="15">
        <v>20.46</v>
      </c>
      <c r="H26" s="60">
        <v>0.04</v>
      </c>
      <c r="I26" s="23" t="s">
        <v>72</v>
      </c>
    </row>
    <row r="27" spans="1:9" ht="15">
      <c r="A27" s="243"/>
      <c r="B27" s="2" t="s">
        <v>278</v>
      </c>
      <c r="C27" s="14">
        <v>25</v>
      </c>
      <c r="D27" s="14">
        <v>1.65</v>
      </c>
      <c r="E27" s="14">
        <v>0.3</v>
      </c>
      <c r="F27" s="14">
        <v>9.9</v>
      </c>
      <c r="G27" s="136">
        <v>49.5</v>
      </c>
      <c r="H27" s="19">
        <v>0</v>
      </c>
      <c r="I27" s="34"/>
    </row>
    <row r="28" spans="1:9" ht="15.75" thickBot="1">
      <c r="A28" s="29"/>
      <c r="B28" s="30" t="s">
        <v>71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5">
      <c r="A29" s="10"/>
      <c r="B29" s="3" t="s">
        <v>247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9"/>
    </row>
    <row r="30" spans="1:9" ht="15">
      <c r="A30" s="9"/>
      <c r="B30" s="3" t="s">
        <v>300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29.25" thickBot="1">
      <c r="A31" s="245" t="s">
        <v>22</v>
      </c>
      <c r="B31" s="246"/>
      <c r="C31" s="246"/>
      <c r="D31" s="37">
        <f>SUM(D5:D30)</f>
        <v>67.44000000000001</v>
      </c>
      <c r="E31" s="37">
        <f>SUM(E5:E30)</f>
        <v>72.17</v>
      </c>
      <c r="F31" s="37">
        <f>SUM(F5:F30)</f>
        <v>224.68999999999997</v>
      </c>
      <c r="G31" s="37">
        <f>G4+G9+G12+G19+G22</f>
        <v>1833.18</v>
      </c>
      <c r="H31" s="37">
        <f>SUM(H5:H30)</f>
        <v>128.52999999999997</v>
      </c>
      <c r="I31" s="247"/>
    </row>
    <row r="32" spans="1:9" ht="0.75" customHeight="1">
      <c r="A32" s="368"/>
      <c r="B32" s="368"/>
      <c r="C32" s="368"/>
      <c r="D32" s="368"/>
      <c r="E32" s="368"/>
      <c r="F32" s="368"/>
      <c r="G32" s="368"/>
      <c r="H32" s="368"/>
      <c r="I32" s="368"/>
    </row>
    <row r="33" spans="1:9" ht="15.75">
      <c r="A33" s="360" t="s">
        <v>73</v>
      </c>
      <c r="B33" s="360"/>
      <c r="C33" s="360"/>
      <c r="D33" s="360"/>
      <c r="E33" s="360"/>
      <c r="F33" s="360"/>
      <c r="G33" s="360"/>
      <c r="H33" s="360"/>
      <c r="I33" s="360"/>
    </row>
  </sheetData>
  <sheetProtection/>
  <mergeCells count="9"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5.75" thickBot="1">
      <c r="A3" s="229" t="s">
        <v>24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C5+C6+C8</f>
        <v>325</v>
      </c>
      <c r="D4" s="235"/>
      <c r="E4" s="235"/>
      <c r="F4" s="235"/>
      <c r="G4" s="234">
        <v>350.15</v>
      </c>
      <c r="H4" s="235"/>
      <c r="I4" s="237"/>
    </row>
    <row r="5" spans="1:9" ht="30">
      <c r="A5" s="8"/>
      <c r="B5" s="1" t="s">
        <v>167</v>
      </c>
      <c r="C5" s="11">
        <v>150</v>
      </c>
      <c r="D5" s="11">
        <v>5.87</v>
      </c>
      <c r="E5" s="11">
        <v>6.05</v>
      </c>
      <c r="F5" s="11">
        <v>24.05</v>
      </c>
      <c r="G5" s="11">
        <v>175.04</v>
      </c>
      <c r="H5" s="16">
        <v>0.87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139"/>
      <c r="B7" s="299" t="s">
        <v>330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300">
        <v>227</v>
      </c>
    </row>
    <row r="8" spans="1:9" ht="15.75" thickBot="1">
      <c r="A8" s="29"/>
      <c r="B8" s="30" t="s">
        <v>265</v>
      </c>
      <c r="C8" s="31">
        <v>150</v>
      </c>
      <c r="D8" s="31">
        <v>0.13</v>
      </c>
      <c r="E8" s="31">
        <v>0.03</v>
      </c>
      <c r="F8" s="31">
        <v>6.21</v>
      </c>
      <c r="G8" s="31">
        <v>26.83</v>
      </c>
      <c r="H8" s="32">
        <v>2.84</v>
      </c>
      <c r="I8" s="143" t="s">
        <v>68</v>
      </c>
    </row>
    <row r="9" spans="1:9" ht="15">
      <c r="A9" s="232" t="s">
        <v>281</v>
      </c>
      <c r="B9" s="153"/>
      <c r="C9" s="258">
        <v>0.05</v>
      </c>
      <c r="D9" s="147"/>
      <c r="E9" s="147"/>
      <c r="F9" s="147"/>
      <c r="G9" s="249">
        <f>G10+G11</f>
        <v>75.29</v>
      </c>
      <c r="H9" s="149"/>
      <c r="I9" s="154"/>
    </row>
    <row r="10" spans="1:9" ht="15">
      <c r="A10" s="10"/>
      <c r="B10" s="4" t="s">
        <v>147</v>
      </c>
      <c r="C10" s="12" t="s">
        <v>148</v>
      </c>
      <c r="D10" s="12">
        <v>0.28</v>
      </c>
      <c r="E10" s="12">
        <v>0.28</v>
      </c>
      <c r="F10" s="12">
        <v>6.9</v>
      </c>
      <c r="G10" s="12">
        <v>33.09</v>
      </c>
      <c r="H10" s="17">
        <v>7.04</v>
      </c>
      <c r="I10" s="24">
        <v>368</v>
      </c>
    </row>
    <row r="11" spans="1:9" ht="15.75" thickBot="1">
      <c r="A11" s="29"/>
      <c r="B11" s="30" t="s">
        <v>69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71">
        <v>399</v>
      </c>
    </row>
    <row r="12" spans="1:9" ht="15">
      <c r="A12" s="250" t="s">
        <v>12</v>
      </c>
      <c r="B12" s="251"/>
      <c r="C12" s="252">
        <f>C13+C14+C15+C16+C17+C18+C19</f>
        <v>505</v>
      </c>
      <c r="D12" s="233"/>
      <c r="E12" s="233"/>
      <c r="F12" s="233"/>
      <c r="G12" s="252">
        <f>G13+G14+G15+G16+G17+G18+G19</f>
        <v>724</v>
      </c>
      <c r="H12" s="233"/>
      <c r="I12" s="253"/>
    </row>
    <row r="13" spans="1:9" ht="15">
      <c r="A13" s="241"/>
      <c r="B13" s="40" t="s">
        <v>115</v>
      </c>
      <c r="C13" s="15">
        <v>45</v>
      </c>
      <c r="D13" s="15">
        <v>0.66</v>
      </c>
      <c r="E13" s="15">
        <v>2.04</v>
      </c>
      <c r="F13" s="15">
        <v>3.87</v>
      </c>
      <c r="G13" s="60">
        <v>36.46</v>
      </c>
      <c r="H13" s="20">
        <v>1.58</v>
      </c>
      <c r="I13" s="23">
        <v>41</v>
      </c>
    </row>
    <row r="14" spans="1:10" ht="30">
      <c r="A14" s="242"/>
      <c r="B14" s="4" t="s">
        <v>351</v>
      </c>
      <c r="C14" s="15">
        <v>150</v>
      </c>
      <c r="D14" s="15">
        <v>6.41</v>
      </c>
      <c r="E14" s="15">
        <v>7</v>
      </c>
      <c r="F14" s="15">
        <v>14.84</v>
      </c>
      <c r="G14" s="15">
        <v>148.81</v>
      </c>
      <c r="H14" s="21">
        <v>5.41</v>
      </c>
      <c r="I14" s="23">
        <v>91</v>
      </c>
      <c r="J14" s="302"/>
    </row>
    <row r="15" spans="1:9" ht="15">
      <c r="A15" s="243"/>
      <c r="B15" s="5" t="s">
        <v>324</v>
      </c>
      <c r="C15" s="15">
        <v>100</v>
      </c>
      <c r="D15" s="15">
        <v>20.75</v>
      </c>
      <c r="E15" s="15">
        <v>7.6</v>
      </c>
      <c r="F15" s="15">
        <v>62.62</v>
      </c>
      <c r="G15" s="15">
        <v>402.82</v>
      </c>
      <c r="H15" s="20">
        <v>0.39</v>
      </c>
      <c r="I15" s="23">
        <v>226</v>
      </c>
    </row>
    <row r="16" spans="1:9" ht="15">
      <c r="A16" s="244"/>
      <c r="B16" s="144" t="s">
        <v>291</v>
      </c>
      <c r="C16" s="145">
        <v>30</v>
      </c>
      <c r="D16" s="145">
        <v>1.03</v>
      </c>
      <c r="E16" s="15">
        <v>2.07</v>
      </c>
      <c r="F16" s="15">
        <v>4.47</v>
      </c>
      <c r="G16" s="15">
        <v>40.91</v>
      </c>
      <c r="H16" s="20">
        <v>0.39</v>
      </c>
      <c r="I16" s="23">
        <v>369</v>
      </c>
    </row>
    <row r="17" spans="1:9" ht="15.75" customHeight="1">
      <c r="A17" s="9"/>
      <c r="B17" s="2" t="s">
        <v>245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9"/>
      <c r="B18" s="2" t="s">
        <v>70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292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250" t="s">
        <v>13</v>
      </c>
      <c r="B20" s="251"/>
      <c r="C20" s="252">
        <f>C21+C22+C23</f>
        <v>205</v>
      </c>
      <c r="D20" s="233"/>
      <c r="E20" s="233"/>
      <c r="F20" s="233"/>
      <c r="G20" s="252">
        <f>G21+G22+G23</f>
        <v>256.21000000000004</v>
      </c>
      <c r="H20" s="233"/>
      <c r="I20" s="253"/>
    </row>
    <row r="21" spans="1:10" ht="15">
      <c r="A21" s="10"/>
      <c r="B21" s="3" t="s">
        <v>246</v>
      </c>
      <c r="C21" s="13">
        <v>145</v>
      </c>
      <c r="D21" s="13">
        <v>4.21</v>
      </c>
      <c r="E21" s="13">
        <v>3.63</v>
      </c>
      <c r="F21" s="13">
        <v>5.8</v>
      </c>
      <c r="G21" s="13">
        <v>76.85</v>
      </c>
      <c r="H21" s="18">
        <v>1.02</v>
      </c>
      <c r="I21" s="26">
        <v>420</v>
      </c>
      <c r="J21" s="302"/>
    </row>
    <row r="22" spans="1:9" ht="15">
      <c r="A22" s="10"/>
      <c r="B22" s="4" t="s">
        <v>316</v>
      </c>
      <c r="C22" s="12">
        <v>20</v>
      </c>
      <c r="D22" s="12">
        <v>1.46</v>
      </c>
      <c r="E22" s="12">
        <v>0.57</v>
      </c>
      <c r="F22" s="12">
        <v>10.02</v>
      </c>
      <c r="G22" s="12">
        <v>51.09</v>
      </c>
      <c r="H22" s="17">
        <v>0</v>
      </c>
      <c r="I22" s="73">
        <v>123</v>
      </c>
    </row>
    <row r="23" spans="1:9" ht="15.75" thickBot="1">
      <c r="A23" s="10"/>
      <c r="B23" s="4" t="s">
        <v>332</v>
      </c>
      <c r="C23" s="12">
        <v>40</v>
      </c>
      <c r="D23" s="12">
        <v>0.04</v>
      </c>
      <c r="E23" s="12">
        <v>0</v>
      </c>
      <c r="F23" s="12">
        <v>31.73</v>
      </c>
      <c r="G23" s="12">
        <v>128.27</v>
      </c>
      <c r="H23" s="17">
        <v>0</v>
      </c>
      <c r="I23" s="41"/>
    </row>
    <row r="24" spans="1:9" ht="15">
      <c r="A24" s="239" t="s">
        <v>14</v>
      </c>
      <c r="B24" s="240"/>
      <c r="C24" s="254">
        <f>C26+C27+C28+C29+C30+C31+C32</f>
        <v>380.8</v>
      </c>
      <c r="D24" s="235"/>
      <c r="E24" s="235"/>
      <c r="F24" s="235"/>
      <c r="G24" s="234">
        <f>G26+G27+G28+G29+G30+G31+G32</f>
        <v>340.94000000000005</v>
      </c>
      <c r="H24" s="235"/>
      <c r="I24" s="237"/>
    </row>
    <row r="25" spans="1:10" ht="15">
      <c r="A25" s="301"/>
      <c r="B25" s="40" t="s">
        <v>253</v>
      </c>
      <c r="C25" s="11">
        <v>40</v>
      </c>
      <c r="D25" s="11">
        <v>0.66</v>
      </c>
      <c r="E25" s="11">
        <v>2.04</v>
      </c>
      <c r="F25" s="11">
        <v>3.87</v>
      </c>
      <c r="G25" s="11" t="s">
        <v>355</v>
      </c>
      <c r="H25" s="22">
        <v>1.58</v>
      </c>
      <c r="I25" s="27">
        <v>33</v>
      </c>
      <c r="J25" s="302"/>
    </row>
    <row r="26" spans="1:9" ht="15">
      <c r="A26" s="8"/>
      <c r="B26" s="1" t="s">
        <v>154</v>
      </c>
      <c r="C26" s="15">
        <v>74</v>
      </c>
      <c r="D26" s="15">
        <v>11.76</v>
      </c>
      <c r="E26" s="15">
        <v>11.78</v>
      </c>
      <c r="F26" s="15">
        <v>5.63</v>
      </c>
      <c r="G26" s="15">
        <v>176.18</v>
      </c>
      <c r="H26" s="20">
        <v>0.25</v>
      </c>
      <c r="I26" s="23">
        <v>282</v>
      </c>
    </row>
    <row r="27" spans="1:9" ht="15">
      <c r="A27" s="9"/>
      <c r="B27" s="5" t="s">
        <v>323</v>
      </c>
      <c r="C27" s="15">
        <v>120</v>
      </c>
      <c r="D27" s="15">
        <v>2.86</v>
      </c>
      <c r="E27" s="15">
        <v>2.48</v>
      </c>
      <c r="F27" s="15">
        <v>8.8</v>
      </c>
      <c r="G27" s="15">
        <v>70.72</v>
      </c>
      <c r="H27" s="20">
        <v>22.99</v>
      </c>
      <c r="I27" s="23">
        <v>336</v>
      </c>
    </row>
    <row r="28" spans="1:9" ht="15">
      <c r="A28" s="243"/>
      <c r="B28" s="5" t="s">
        <v>263</v>
      </c>
      <c r="C28" s="15">
        <v>150</v>
      </c>
      <c r="D28" s="15">
        <v>0.07</v>
      </c>
      <c r="E28" s="15">
        <v>0.02</v>
      </c>
      <c r="F28" s="15">
        <v>5</v>
      </c>
      <c r="G28" s="15">
        <v>20.46</v>
      </c>
      <c r="H28" s="60">
        <v>0.04</v>
      </c>
      <c r="I28" s="23" t="s">
        <v>72</v>
      </c>
    </row>
    <row r="29" spans="1:9" ht="15">
      <c r="A29" s="9"/>
      <c r="B29" s="2" t="s">
        <v>278</v>
      </c>
      <c r="C29" s="14">
        <v>25</v>
      </c>
      <c r="D29" s="14">
        <v>1.65</v>
      </c>
      <c r="E29" s="14">
        <v>0.3</v>
      </c>
      <c r="F29" s="14">
        <v>9.9</v>
      </c>
      <c r="G29" s="136">
        <v>49.5</v>
      </c>
      <c r="H29" s="19">
        <v>0</v>
      </c>
      <c r="I29" s="34"/>
    </row>
    <row r="30" spans="1:9" ht="15.75" thickBot="1">
      <c r="A30" s="29"/>
      <c r="B30" s="30" t="s">
        <v>292</v>
      </c>
      <c r="C30" s="31">
        <v>10</v>
      </c>
      <c r="D30" s="31">
        <v>0.76</v>
      </c>
      <c r="E30" s="31">
        <v>0.08</v>
      </c>
      <c r="F30" s="31">
        <v>4.9</v>
      </c>
      <c r="G30" s="31">
        <v>23.5</v>
      </c>
      <c r="H30" s="32">
        <v>0</v>
      </c>
      <c r="I30" s="33"/>
    </row>
    <row r="31" spans="1:9" ht="15">
      <c r="A31" s="10"/>
      <c r="B31" s="3" t="s">
        <v>247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79"/>
    </row>
    <row r="32" spans="1:9" ht="15">
      <c r="A32" s="9"/>
      <c r="B32" s="3" t="s">
        <v>300</v>
      </c>
      <c r="C32" s="13">
        <v>1</v>
      </c>
      <c r="D32" s="13">
        <v>0.03</v>
      </c>
      <c r="E32" s="13">
        <v>0.01</v>
      </c>
      <c r="F32" s="13">
        <v>0.07</v>
      </c>
      <c r="G32" s="13">
        <v>0.42</v>
      </c>
      <c r="H32" s="13">
        <v>1.04</v>
      </c>
      <c r="I32" s="79"/>
    </row>
    <row r="33" spans="1:9" ht="30" customHeight="1" thickBot="1">
      <c r="A33" s="245" t="s">
        <v>23</v>
      </c>
      <c r="B33" s="246"/>
      <c r="C33" s="246"/>
      <c r="D33" s="37">
        <f>SUM(D5:D32)</f>
        <v>67.93</v>
      </c>
      <c r="E33" s="37">
        <f>SUM(E5:E32)</f>
        <v>55.10999999999999</v>
      </c>
      <c r="F33" s="37">
        <f>SUM(F5:F32)</f>
        <v>250.17000000000002</v>
      </c>
      <c r="G33" s="37">
        <f>G4+G9+G12+G20+G24</f>
        <v>1746.5900000000001</v>
      </c>
      <c r="H33" s="37">
        <f>SUM(H5:H32)</f>
        <v>48.68</v>
      </c>
      <c r="I33" s="247"/>
    </row>
    <row r="34" spans="1:9" ht="15">
      <c r="A34" s="371" t="s">
        <v>317</v>
      </c>
      <c r="B34" s="371"/>
      <c r="C34" s="371"/>
      <c r="D34" s="371"/>
      <c r="E34" s="371"/>
      <c r="F34" s="371"/>
      <c r="G34" s="371"/>
      <c r="H34" s="371"/>
      <c r="I34" s="371"/>
    </row>
  </sheetData>
  <sheetProtection/>
  <mergeCells count="8"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5"/>
  <sheetViews>
    <sheetView zoomScalePageLayoutView="0" workbookViewId="0" topLeftCell="A1">
      <selection activeCell="B23" sqref="B23:I23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</cols>
  <sheetData>
    <row r="1" spans="1:9" ht="14.25">
      <c r="A1" s="365" t="s">
        <v>9</v>
      </c>
      <c r="B1" s="361" t="s">
        <v>7</v>
      </c>
      <c r="C1" s="361" t="s">
        <v>8</v>
      </c>
      <c r="D1" s="367" t="s">
        <v>3</v>
      </c>
      <c r="E1" s="367"/>
      <c r="F1" s="367"/>
      <c r="G1" s="361" t="s">
        <v>4</v>
      </c>
      <c r="H1" s="361" t="s">
        <v>5</v>
      </c>
      <c r="I1" s="363" t="s">
        <v>6</v>
      </c>
    </row>
    <row r="2" spans="1:9" ht="15" thickBot="1">
      <c r="A2" s="366"/>
      <c r="B2" s="362"/>
      <c r="C2" s="362"/>
      <c r="D2" s="28" t="s">
        <v>0</v>
      </c>
      <c r="E2" s="28" t="s">
        <v>1</v>
      </c>
      <c r="F2" s="28" t="s">
        <v>2</v>
      </c>
      <c r="G2" s="362"/>
      <c r="H2" s="362"/>
      <c r="I2" s="364"/>
    </row>
    <row r="3" spans="1:9" ht="17.25" customHeight="1" thickBot="1">
      <c r="A3" s="229" t="s">
        <v>337</v>
      </c>
      <c r="B3" s="230"/>
      <c r="C3" s="230"/>
      <c r="D3" s="230"/>
      <c r="E3" s="230"/>
      <c r="F3" s="230"/>
      <c r="G3" s="230"/>
      <c r="H3" s="230"/>
      <c r="I3" s="231"/>
    </row>
    <row r="4" spans="1:9" ht="15" customHeight="1">
      <c r="A4" s="232" t="s">
        <v>11</v>
      </c>
      <c r="B4" s="233"/>
      <c r="C4" s="234">
        <f>C5+C6+C7</f>
        <v>360</v>
      </c>
      <c r="D4" s="235"/>
      <c r="E4" s="235"/>
      <c r="F4" s="235"/>
      <c r="G4" s="234">
        <f>G5+G6+G7</f>
        <v>349.55</v>
      </c>
      <c r="H4" s="235"/>
      <c r="I4" s="237"/>
    </row>
    <row r="5" spans="1:10" ht="30">
      <c r="A5" s="8"/>
      <c r="B5" s="1" t="s">
        <v>280</v>
      </c>
      <c r="C5" s="11">
        <v>150</v>
      </c>
      <c r="D5" s="11">
        <v>5.11</v>
      </c>
      <c r="E5" s="11">
        <v>6.5</v>
      </c>
      <c r="F5" s="11">
        <v>17.6</v>
      </c>
      <c r="G5" s="11">
        <v>150.36</v>
      </c>
      <c r="H5" s="16">
        <v>1.69</v>
      </c>
      <c r="I5" s="23">
        <v>100</v>
      </c>
      <c r="J5" s="302"/>
    </row>
    <row r="6" spans="1:9" ht="15.75" customHeight="1">
      <c r="A6" s="8"/>
      <c r="B6" s="2" t="s">
        <v>118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294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281</v>
      </c>
      <c r="B8" s="153"/>
      <c r="C8" s="258">
        <v>0.05</v>
      </c>
      <c r="D8" s="147"/>
      <c r="E8" s="147"/>
      <c r="F8" s="147"/>
      <c r="G8" s="249">
        <f>G9+G10</f>
        <v>78.58000000000001</v>
      </c>
      <c r="H8" s="149"/>
      <c r="I8" s="146"/>
    </row>
    <row r="9" spans="1:9" ht="15">
      <c r="A9" s="265"/>
      <c r="B9" s="4" t="s">
        <v>74</v>
      </c>
      <c r="C9" s="12" t="s">
        <v>75</v>
      </c>
      <c r="D9" s="12">
        <v>0.31</v>
      </c>
      <c r="E9" s="12">
        <v>0.23</v>
      </c>
      <c r="F9" s="12">
        <v>7.97</v>
      </c>
      <c r="G9" s="12">
        <v>36.38</v>
      </c>
      <c r="H9" s="17">
        <v>3.87</v>
      </c>
      <c r="I9" s="72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9">
        <v>399</v>
      </c>
    </row>
    <row r="11" spans="1:9" ht="15">
      <c r="A11" s="250" t="s">
        <v>12</v>
      </c>
      <c r="B11" s="251"/>
      <c r="C11" s="252">
        <f>C12+C13+C14+C15+C16+C17+C18</f>
        <v>530</v>
      </c>
      <c r="D11" s="233"/>
      <c r="E11" s="233"/>
      <c r="F11" s="233"/>
      <c r="G11" s="252">
        <f>G12+G13+G14+G15+G16+G17+G18</f>
        <v>558.53</v>
      </c>
      <c r="H11" s="233"/>
      <c r="I11" s="253"/>
    </row>
    <row r="12" spans="1:10" ht="15.75" customHeight="1">
      <c r="A12" s="241"/>
      <c r="B12" s="40" t="s">
        <v>339</v>
      </c>
      <c r="C12" s="15">
        <v>40</v>
      </c>
      <c r="D12" s="15">
        <v>0.74</v>
      </c>
      <c r="E12" s="15">
        <v>2.09</v>
      </c>
      <c r="F12" s="15">
        <v>4.23</v>
      </c>
      <c r="G12" s="15">
        <v>38.97</v>
      </c>
      <c r="H12" s="20">
        <v>8.72</v>
      </c>
      <c r="I12" s="23">
        <v>46</v>
      </c>
      <c r="J12" s="302"/>
    </row>
    <row r="13" spans="1:9" ht="30">
      <c r="A13" s="242"/>
      <c r="B13" s="4" t="s">
        <v>297</v>
      </c>
      <c r="C13" s="15">
        <v>150</v>
      </c>
      <c r="D13" s="15">
        <v>7.19</v>
      </c>
      <c r="E13" s="15">
        <v>4.82</v>
      </c>
      <c r="F13" s="15">
        <v>14</v>
      </c>
      <c r="G13" s="15">
        <v>128.12</v>
      </c>
      <c r="H13" s="21">
        <v>5.74</v>
      </c>
      <c r="I13" s="23">
        <v>87</v>
      </c>
    </row>
    <row r="14" spans="1:9" ht="15">
      <c r="A14" s="243"/>
      <c r="B14" s="5" t="s">
        <v>101</v>
      </c>
      <c r="C14" s="15">
        <v>80</v>
      </c>
      <c r="D14" s="15">
        <v>11.59</v>
      </c>
      <c r="E14" s="15">
        <v>11.94</v>
      </c>
      <c r="F14" s="15">
        <v>5.22</v>
      </c>
      <c r="G14" s="15">
        <v>174.68</v>
      </c>
      <c r="H14" s="20">
        <v>0.16</v>
      </c>
      <c r="I14" s="23">
        <v>288</v>
      </c>
    </row>
    <row r="15" spans="1:9" ht="15">
      <c r="A15" s="243"/>
      <c r="B15" s="2" t="s">
        <v>78</v>
      </c>
      <c r="C15" s="62">
        <v>80</v>
      </c>
      <c r="D15" s="62">
        <v>1.98</v>
      </c>
      <c r="E15" s="62">
        <v>1.73</v>
      </c>
      <c r="F15" s="62">
        <v>20.75</v>
      </c>
      <c r="G15" s="62">
        <v>106.46</v>
      </c>
      <c r="H15" s="62">
        <v>0</v>
      </c>
      <c r="I15" s="66">
        <v>316</v>
      </c>
    </row>
    <row r="16" spans="1:9" ht="16.5" customHeight="1">
      <c r="A16" s="244"/>
      <c r="B16" s="5" t="s">
        <v>152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5">
      <c r="A17" s="9"/>
      <c r="B17" s="2" t="s">
        <v>70</v>
      </c>
      <c r="C17" s="14">
        <v>20</v>
      </c>
      <c r="D17" s="14">
        <v>1.32</v>
      </c>
      <c r="E17" s="14">
        <v>0.24</v>
      </c>
      <c r="F17" s="14">
        <v>7.92</v>
      </c>
      <c r="G17" s="14">
        <v>39.6</v>
      </c>
      <c r="H17" s="19">
        <v>0</v>
      </c>
      <c r="I17" s="34"/>
    </row>
    <row r="18" spans="1:9" ht="15.75" thickBot="1">
      <c r="A18" s="29"/>
      <c r="B18" s="30" t="s">
        <v>292</v>
      </c>
      <c r="C18" s="31">
        <v>10</v>
      </c>
      <c r="D18" s="31">
        <v>0.76</v>
      </c>
      <c r="E18" s="31">
        <v>0.08</v>
      </c>
      <c r="F18" s="31">
        <v>4.9</v>
      </c>
      <c r="G18" s="31">
        <v>23.5</v>
      </c>
      <c r="H18" s="32">
        <v>0</v>
      </c>
      <c r="I18" s="33"/>
    </row>
    <row r="19" spans="1:9" ht="15.75" customHeight="1">
      <c r="A19" s="250" t="s">
        <v>13</v>
      </c>
      <c r="B19" s="251"/>
      <c r="C19" s="252">
        <f>C20+C21</f>
        <v>210</v>
      </c>
      <c r="D19" s="233"/>
      <c r="E19" s="233"/>
      <c r="F19" s="233"/>
      <c r="G19" s="252">
        <f>G20+G21</f>
        <v>309.6</v>
      </c>
      <c r="H19" s="233"/>
      <c r="I19" s="253"/>
    </row>
    <row r="20" spans="1:10" ht="15">
      <c r="A20" s="10"/>
      <c r="B20" s="3" t="s">
        <v>249</v>
      </c>
      <c r="C20" s="13">
        <v>150</v>
      </c>
      <c r="D20" s="13">
        <v>3.9</v>
      </c>
      <c r="E20" s="13">
        <v>3.75</v>
      </c>
      <c r="F20" s="13">
        <v>16.5</v>
      </c>
      <c r="G20" s="13">
        <v>115.5</v>
      </c>
      <c r="H20" s="18">
        <v>1.35</v>
      </c>
      <c r="I20" s="26">
        <v>420</v>
      </c>
      <c r="J20" s="302"/>
    </row>
    <row r="21" spans="1:9" ht="15.75" thickBot="1">
      <c r="A21" s="9"/>
      <c r="B21" s="4" t="s">
        <v>76</v>
      </c>
      <c r="C21" s="12">
        <v>60</v>
      </c>
      <c r="D21" s="12">
        <v>5.04</v>
      </c>
      <c r="E21" s="12">
        <v>5.79</v>
      </c>
      <c r="F21" s="12">
        <v>30.03</v>
      </c>
      <c r="G21" s="12">
        <v>194.1</v>
      </c>
      <c r="H21" s="17">
        <v>0.23</v>
      </c>
      <c r="I21" s="39" t="s">
        <v>77</v>
      </c>
    </row>
    <row r="22" spans="1:9" ht="15">
      <c r="A22" s="239" t="s">
        <v>14</v>
      </c>
      <c r="B22" s="240"/>
      <c r="C22" s="254">
        <f>C23+C24+C25+C26+C27+C28+C29</f>
        <v>421</v>
      </c>
      <c r="D22" s="235"/>
      <c r="E22" s="235"/>
      <c r="F22" s="235"/>
      <c r="G22" s="234">
        <f>G23+G24+G25+G26+G27+G28+G29</f>
        <v>412.28</v>
      </c>
      <c r="H22" s="235"/>
      <c r="I22" s="237"/>
    </row>
    <row r="23" spans="1:10" ht="15">
      <c r="A23" s="256"/>
      <c r="B23" s="40" t="s">
        <v>345</v>
      </c>
      <c r="C23" s="11">
        <v>40</v>
      </c>
      <c r="D23" s="11">
        <v>0.73</v>
      </c>
      <c r="E23" s="11">
        <v>2.04</v>
      </c>
      <c r="F23" s="11">
        <v>3.11</v>
      </c>
      <c r="G23" s="11">
        <v>34.41</v>
      </c>
      <c r="H23" s="22">
        <v>7.33</v>
      </c>
      <c r="I23" s="27">
        <v>21</v>
      </c>
      <c r="J23" s="302"/>
    </row>
    <row r="24" spans="1:9" ht="29.25" customHeight="1">
      <c r="A24" s="9"/>
      <c r="B24" s="5" t="s">
        <v>155</v>
      </c>
      <c r="C24" s="15">
        <v>60</v>
      </c>
      <c r="D24" s="15">
        <v>11.69</v>
      </c>
      <c r="E24" s="15">
        <v>6.41</v>
      </c>
      <c r="F24" s="15">
        <v>8.59</v>
      </c>
      <c r="G24" s="15">
        <v>139.5</v>
      </c>
      <c r="H24" s="20">
        <v>0.65</v>
      </c>
      <c r="I24" s="23" t="s">
        <v>88</v>
      </c>
    </row>
    <row r="25" spans="1:9" ht="15">
      <c r="A25" s="243"/>
      <c r="B25" s="4" t="s">
        <v>82</v>
      </c>
      <c r="C25" s="12">
        <v>130</v>
      </c>
      <c r="D25" s="12">
        <v>3.29</v>
      </c>
      <c r="E25" s="12">
        <v>2.73</v>
      </c>
      <c r="F25" s="12">
        <v>22.06</v>
      </c>
      <c r="G25" s="12">
        <v>126.37</v>
      </c>
      <c r="H25" s="12">
        <v>18.91</v>
      </c>
      <c r="I25" s="24">
        <v>321</v>
      </c>
    </row>
    <row r="26" spans="1:9" ht="15">
      <c r="A26" s="243"/>
      <c r="B26" s="2" t="s">
        <v>265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68</v>
      </c>
    </row>
    <row r="27" spans="1:9" ht="13.5" customHeight="1">
      <c r="A27" s="9"/>
      <c r="B27" s="2" t="s">
        <v>278</v>
      </c>
      <c r="C27" s="14">
        <v>25</v>
      </c>
      <c r="D27" s="14">
        <v>1.65</v>
      </c>
      <c r="E27" s="14">
        <v>0.3</v>
      </c>
      <c r="F27" s="14">
        <v>9.9</v>
      </c>
      <c r="G27" s="136">
        <v>49.5</v>
      </c>
      <c r="H27" s="19">
        <v>0</v>
      </c>
      <c r="I27" s="34"/>
    </row>
    <row r="28" spans="1:9" ht="15.75" thickBot="1">
      <c r="A28" s="29"/>
      <c r="B28" s="137" t="s">
        <v>71</v>
      </c>
      <c r="C28" s="138">
        <v>15</v>
      </c>
      <c r="D28" s="138">
        <v>1.14</v>
      </c>
      <c r="E28" s="138">
        <v>0.12</v>
      </c>
      <c r="F28" s="138">
        <v>7.35</v>
      </c>
      <c r="G28" s="138">
        <v>35.25</v>
      </c>
      <c r="H28" s="138">
        <v>0</v>
      </c>
      <c r="I28" s="33"/>
    </row>
    <row r="29" spans="1:9" ht="15">
      <c r="A29" s="10"/>
      <c r="B29" s="3" t="s">
        <v>300</v>
      </c>
      <c r="C29" s="13">
        <v>1</v>
      </c>
      <c r="D29" s="13">
        <v>0.03</v>
      </c>
      <c r="E29" s="13">
        <v>0.01</v>
      </c>
      <c r="F29" s="13">
        <v>0.07</v>
      </c>
      <c r="G29" s="13">
        <v>0.42</v>
      </c>
      <c r="H29" s="13">
        <v>1.04</v>
      </c>
      <c r="I29" s="79"/>
    </row>
    <row r="30" spans="1:9" ht="30.75" customHeight="1" thickBot="1">
      <c r="A30" s="245" t="s">
        <v>25</v>
      </c>
      <c r="B30" s="246"/>
      <c r="C30" s="246"/>
      <c r="D30" s="59">
        <f>SUM(D5:D29)</f>
        <v>64.79999999999998</v>
      </c>
      <c r="E30" s="37">
        <f>SUM(E5:E29)</f>
        <v>58.04999999999999</v>
      </c>
      <c r="F30" s="37">
        <f>SUM(F5:F29)</f>
        <v>227.47000000000003</v>
      </c>
      <c r="G30" s="37">
        <f>G4+G8+G11+G19+G22</f>
        <v>1708.54</v>
      </c>
      <c r="H30" s="37">
        <f>SUM(H5:H29)</f>
        <v>112.34000000000002</v>
      </c>
      <c r="I30" s="247"/>
    </row>
    <row r="31" spans="1:9" ht="0.75" customHeight="1">
      <c r="A31" s="368"/>
      <c r="B31" s="368"/>
      <c r="C31" s="368"/>
      <c r="D31" s="368"/>
      <c r="E31" s="368"/>
      <c r="F31" s="368"/>
      <c r="G31" s="368"/>
      <c r="H31" s="368"/>
      <c r="I31" s="368"/>
    </row>
    <row r="33" spans="1:9" ht="15.75">
      <c r="A33" s="360" t="s">
        <v>73</v>
      </c>
      <c r="B33" s="360"/>
      <c r="C33" s="360"/>
      <c r="D33" s="360"/>
      <c r="E33" s="360"/>
      <c r="F33" s="360"/>
      <c r="G33" s="360"/>
      <c r="H33" s="360"/>
      <c r="I33" s="360"/>
    </row>
    <row r="34" ht="12.75">
      <c r="A34" s="305" t="s">
        <v>347</v>
      </c>
    </row>
    <row r="35" ht="12.75">
      <c r="A35" t="s">
        <v>346</v>
      </c>
    </row>
  </sheetData>
  <sheetProtection/>
  <mergeCells count="9"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2020-11-09T09:09:09Z</cp:lastPrinted>
  <dcterms:created xsi:type="dcterms:W3CDTF">1996-10-08T23:32:33Z</dcterms:created>
  <dcterms:modified xsi:type="dcterms:W3CDTF">2021-08-15T04:07:24Z</dcterms:modified>
  <cp:category/>
  <cp:version/>
  <cp:contentType/>
  <cp:contentStatus/>
</cp:coreProperties>
</file>